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ych\Dropbox\My PC (LAPTOP-HV5BG0R5)\Documents\Ekos\Micro Business option\"/>
    </mc:Choice>
  </mc:AlternateContent>
  <xr:revisionPtr revIDLastSave="0" documentId="13_ncr:1_{B2CD9B8C-3FE0-40A4-9FE5-FB701715F9A9}" xr6:coauthVersionLast="47" xr6:coauthVersionMax="47" xr10:uidLastSave="{00000000-0000-0000-0000-000000000000}"/>
  <bookViews>
    <workbookView xWindow="-108" yWindow="-108" windowWidth="23256" windowHeight="12576" activeTab="3" xr2:uid="{AAF259F7-5344-4ED5-B19F-D8717664E6F8}"/>
  </bookViews>
  <sheets>
    <sheet name="Ekos Verification (internal use" sheetId="20" r:id="rId1"/>
    <sheet name="Instructions" sheetId="16" r:id="rId2"/>
    <sheet name="Company Info" sheetId="6" r:id="rId3"/>
    <sheet name="Stationary Combustion" sheetId="7" r:id="rId4"/>
    <sheet name="Mobile Combustion" sheetId="8" r:id="rId5"/>
    <sheet name="Electricity" sheetId="11" r:id="rId6"/>
    <sheet name="Freight &amp; Distribution" sheetId="12" r:id="rId7"/>
    <sheet name="Business Travel &amp; Staff Commute" sheetId="13" r:id="rId8"/>
    <sheet name="Waste &amp; wastewater" sheetId="14" r:id="rId9"/>
    <sheet name="Flights NZ" sheetId="18" r:id="rId10"/>
    <sheet name="Flights Int" sheetId="19" r:id="rId11"/>
  </sheets>
  <externalReferences>
    <externalReference r:id="rId12"/>
    <externalReference r:id="rId13"/>
    <externalReference r:id="rId14"/>
    <externalReference r:id="rId15"/>
    <externalReference r:id="rId16"/>
  </externalReferences>
  <definedNames>
    <definedName name="aa">#REF!</definedName>
    <definedName name="Category">'[1]Emissions calculation'!$N$3:$P$3</definedName>
    <definedName name="Def_Pet_N2O">'[2]Fuel 2020'!$G$47</definedName>
    <definedName name="Diesel_N2O">'[2]Fuel 2020'!$G$48</definedName>
    <definedName name="EFEL">[3]Constants!$C$11</definedName>
    <definedName name="EFLPG">[3]Constants!$C$12</definedName>
    <definedName name="Electric_Rate">#REF!</definedName>
    <definedName name="electricity_2020_N2O">'[2]Purchased energy 2020'!$G$10</definedName>
    <definedName name="ELPR">[3]Constants!$C$18</definedName>
    <definedName name="Exclude">#REF!</definedName>
    <definedName name="FFLPG">[3]Constants!$C$19</definedName>
    <definedName name="Fuel_Cost">#REF!</definedName>
    <definedName name="Groups">'[1]E.F used in calc'!$B$3:$B$16</definedName>
    <definedName name="Include">#REF!</definedName>
    <definedName name="litres" localSheetId="7">'Business Travel &amp; Staff Commute'!#REF!</definedName>
    <definedName name="litres" localSheetId="2">#REF!</definedName>
    <definedName name="litres" localSheetId="5">Electricity!#REF!</definedName>
    <definedName name="litres" localSheetId="10">#REF!</definedName>
    <definedName name="litres" localSheetId="9">#REF!</definedName>
    <definedName name="litres" localSheetId="6">'Freight &amp; Distribution'!#REF!</definedName>
    <definedName name="litres" localSheetId="1">#REF!</definedName>
    <definedName name="litres" localSheetId="4">'Mobile Combustion'!#REF!</definedName>
    <definedName name="litres" localSheetId="3">'Stationary Combustion'!#REF!</definedName>
    <definedName name="litres" localSheetId="8">'Waste &amp; wastewater'!#REF!</definedName>
    <definedName name="litres">#REF!</definedName>
    <definedName name="Not_applicable">#REF!</definedName>
    <definedName name="_xlnm.Print_Area" localSheetId="0">'Ekos Verification (internal use'!$A$1:$C$16</definedName>
    <definedName name="Print_Area_3">#REF!</definedName>
    <definedName name="Print_Area_MI">#REF!</definedName>
    <definedName name="_xlnm.Print_Titles" localSheetId="0">'Ekos Verification (internal use'!$1:$2</definedName>
    <definedName name="Selection">#REF!</definedName>
    <definedName name="xoxo" localSheetId="7">'[4]Stationary Fuels'!#REF!</definedName>
    <definedName name="xoxo" localSheetId="2">'[4]Stationary Fuels'!#REF!</definedName>
    <definedName name="xoxo" localSheetId="5">'[4]Stationary Fuels'!#REF!</definedName>
    <definedName name="xoxo" localSheetId="10">'[4]Stationary Fuels'!#REF!</definedName>
    <definedName name="xoxo" localSheetId="9">'[4]Stationary Fuels'!#REF!</definedName>
    <definedName name="xoxo" localSheetId="6">'[4]Stationary Fuels'!#REF!</definedName>
    <definedName name="xoxo" localSheetId="1">'[4]Stationary Fuels'!#REF!</definedName>
    <definedName name="xoxo" localSheetId="4">'[4]Stationary Fuels'!#REF!</definedName>
    <definedName name="xoxo" localSheetId="3">'[4]Stationary Fuels'!#REF!</definedName>
    <definedName name="xoxo" localSheetId="8">'[4]Stationary Fuels'!#REF!</definedName>
    <definedName name="xoxo">'[4]Stationary Fuels'!#REF!</definedName>
    <definedName name="xoxoxo" localSheetId="7">'[5]Stationary Fuels'!#REF!</definedName>
    <definedName name="xoxoxo" localSheetId="2">'[5]Stationary Fuels'!#REF!</definedName>
    <definedName name="xoxoxo" localSheetId="5">'[5]Stationary Fuels'!#REF!</definedName>
    <definedName name="xoxoxo" localSheetId="10">'[5]Stationary Fuels'!#REF!</definedName>
    <definedName name="xoxoxo" localSheetId="9">'[5]Stationary Fuels'!#REF!</definedName>
    <definedName name="xoxoxo" localSheetId="6">'[5]Stationary Fuels'!#REF!</definedName>
    <definedName name="xoxoxo" localSheetId="1">'[5]Stationary Fuels'!#REF!</definedName>
    <definedName name="xoxoxo" localSheetId="4">'[5]Stationary Fuels'!#REF!</definedName>
    <definedName name="xoxoxo" localSheetId="3">'[5]Stationary Fuels'!#REF!</definedName>
    <definedName name="xoxoxo" localSheetId="8">'[5]Stationary Fuels'!#REF!</definedName>
    <definedName name="xoxoxo">'[5]Stationary Fuels'!#REF!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20" l="1"/>
  <c r="B59" i="20"/>
  <c r="B7" i="20"/>
  <c r="B6" i="20"/>
  <c r="B4" i="20"/>
  <c r="B5" i="20" s="1"/>
  <c r="C41" i="6"/>
  <c r="G37" i="12"/>
  <c r="G35" i="12"/>
  <c r="N38" i="14" l="1"/>
  <c r="G38" i="14"/>
  <c r="AX46" i="13"/>
  <c r="AX45" i="13"/>
  <c r="AO46" i="13"/>
  <c r="AF46" i="13"/>
  <c r="V46" i="13"/>
  <c r="L46" i="13"/>
  <c r="AP55" i="12"/>
  <c r="AF55" i="12"/>
  <c r="V55" i="12"/>
  <c r="L55" i="12"/>
  <c r="G38" i="11"/>
  <c r="AA38" i="11"/>
  <c r="V38" i="11"/>
  <c r="Q38" i="11"/>
  <c r="L38" i="11"/>
  <c r="G42" i="8"/>
  <c r="AA42" i="8"/>
  <c r="V42" i="8"/>
  <c r="Q42" i="8"/>
  <c r="L42" i="8"/>
  <c r="G36" i="7"/>
  <c r="AA36" i="7"/>
  <c r="V36" i="7"/>
  <c r="Q36" i="7"/>
  <c r="L36" i="7"/>
  <c r="I18" i="11" l="1"/>
  <c r="I16" i="11"/>
  <c r="G19" i="14"/>
  <c r="I16" i="7" l="1"/>
  <c r="H18" i="11"/>
  <c r="G18" i="11"/>
  <c r="E200" i="18" l="1"/>
  <c r="D200" i="18"/>
  <c r="D199" i="18"/>
  <c r="E199" i="18" s="1"/>
  <c r="D198" i="18"/>
  <c r="E198" i="18" s="1"/>
  <c r="E197" i="18"/>
  <c r="D197" i="18"/>
  <c r="E196" i="18"/>
  <c r="D196" i="18"/>
  <c r="D195" i="18"/>
  <c r="E195" i="18" s="1"/>
  <c r="D194" i="18"/>
  <c r="E194" i="18" s="1"/>
  <c r="E193" i="18"/>
  <c r="D193" i="18"/>
  <c r="E192" i="18"/>
  <c r="D192" i="18"/>
  <c r="D191" i="18"/>
  <c r="E191" i="18" s="1"/>
  <c r="D190" i="18"/>
  <c r="E190" i="18" s="1"/>
  <c r="E189" i="18"/>
  <c r="D189" i="18"/>
  <c r="E188" i="18"/>
  <c r="D187" i="18"/>
  <c r="E187" i="18" s="1"/>
  <c r="E186" i="18"/>
  <c r="D185" i="18"/>
  <c r="E185" i="18" s="1"/>
  <c r="E184" i="18"/>
  <c r="D184" i="18"/>
  <c r="E183" i="18"/>
  <c r="D183" i="18"/>
  <c r="D182" i="18"/>
  <c r="E182" i="18" s="1"/>
  <c r="D181" i="18"/>
  <c r="E181" i="18" s="1"/>
  <c r="E180" i="18"/>
  <c r="D180" i="18"/>
  <c r="E179" i="18"/>
  <c r="D179" i="18"/>
  <c r="D178" i="18"/>
  <c r="E178" i="18" s="1"/>
  <c r="D177" i="18"/>
  <c r="E177" i="18" s="1"/>
  <c r="E176" i="18"/>
  <c r="E175" i="18"/>
  <c r="E174" i="18"/>
  <c r="E173" i="18"/>
  <c r="D172" i="18"/>
  <c r="E172" i="18" s="1"/>
  <c r="D171" i="18"/>
  <c r="E171" i="18" s="1"/>
  <c r="E170" i="18"/>
  <c r="D170" i="18"/>
  <c r="E169" i="18"/>
  <c r="D169" i="18"/>
  <c r="D168" i="18"/>
  <c r="E168" i="18" s="1"/>
  <c r="D167" i="18"/>
  <c r="E167" i="18" s="1"/>
  <c r="E166" i="18"/>
  <c r="D166" i="18"/>
  <c r="E165" i="18"/>
  <c r="D165" i="18"/>
  <c r="D164" i="18"/>
  <c r="E164" i="18" s="1"/>
  <c r="E162" i="18"/>
  <c r="E161" i="18"/>
  <c r="E160" i="18"/>
  <c r="E159" i="18"/>
  <c r="D158" i="18"/>
  <c r="E158" i="18" s="1"/>
  <c r="D157" i="18"/>
  <c r="E157" i="18" s="1"/>
  <c r="E156" i="18"/>
  <c r="D156" i="18"/>
  <c r="E155" i="18"/>
  <c r="D155" i="18"/>
  <c r="D154" i="18"/>
  <c r="E154" i="18" s="1"/>
  <c r="D153" i="18"/>
  <c r="E153" i="18" s="1"/>
  <c r="E152" i="18"/>
  <c r="D152" i="18"/>
  <c r="E151" i="18"/>
  <c r="D151" i="18"/>
  <c r="E150" i="18"/>
  <c r="E149" i="18"/>
  <c r="E148" i="18"/>
  <c r="E147" i="18"/>
  <c r="E146" i="18"/>
  <c r="E145" i="18"/>
  <c r="E144" i="18"/>
  <c r="D144" i="18"/>
  <c r="D143" i="18"/>
  <c r="E143" i="18" s="1"/>
  <c r="D142" i="18"/>
  <c r="E142" i="18" s="1"/>
  <c r="E141" i="18"/>
  <c r="D141" i="18"/>
  <c r="E140" i="18"/>
  <c r="D140" i="18"/>
  <c r="D139" i="18"/>
  <c r="E139" i="18" s="1"/>
  <c r="E138" i="18"/>
  <c r="D137" i="18"/>
  <c r="E137" i="18" s="1"/>
  <c r="E136" i="18"/>
  <c r="E135" i="18"/>
  <c r="E134" i="18"/>
  <c r="E133" i="18"/>
  <c r="E132" i="18"/>
  <c r="E131" i="18"/>
  <c r="E130" i="18"/>
  <c r="E129" i="18"/>
  <c r="E128" i="18"/>
  <c r="E127" i="18"/>
  <c r="E126" i="18"/>
  <c r="E125" i="18"/>
  <c r="E124" i="18"/>
  <c r="E123" i="18"/>
  <c r="E122" i="18"/>
  <c r="E121" i="18"/>
  <c r="E120" i="18"/>
  <c r="E119" i="18"/>
  <c r="E118" i="18"/>
  <c r="E117" i="18"/>
  <c r="E116" i="18"/>
  <c r="E115" i="18"/>
  <c r="E114" i="18"/>
  <c r="E113" i="18"/>
  <c r="E112" i="18"/>
  <c r="E111" i="18"/>
  <c r="E110" i="18"/>
  <c r="E109" i="18"/>
  <c r="E108" i="18"/>
  <c r="E107" i="18"/>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D11" i="18"/>
  <c r="D163" i="18" s="1"/>
  <c r="E163" i="18" s="1"/>
  <c r="E10" i="18"/>
  <c r="E9" i="18"/>
  <c r="E8" i="18"/>
  <c r="E11" i="18" l="1"/>
  <c r="F16" i="7"/>
  <c r="G16" i="7"/>
  <c r="H16" i="7" l="1"/>
  <c r="H16" i="11"/>
  <c r="G16" i="11"/>
  <c r="H13" i="14"/>
  <c r="F13" i="14"/>
  <c r="AX34" i="13"/>
  <c r="AX35" i="13"/>
  <c r="AX36" i="13"/>
  <c r="AX37" i="13"/>
  <c r="AX38" i="13"/>
  <c r="AX39" i="13"/>
  <c r="AX40" i="13"/>
  <c r="AX41" i="13"/>
  <c r="AX42" i="13"/>
  <c r="AX43" i="13"/>
  <c r="AX44" i="13"/>
  <c r="AX33" i="13"/>
  <c r="AO33" i="13"/>
  <c r="AO45" i="13"/>
  <c r="AO44" i="13"/>
  <c r="AO43" i="13"/>
  <c r="AO42" i="13"/>
  <c r="AO41" i="13"/>
  <c r="AO40" i="13"/>
  <c r="AO39" i="13"/>
  <c r="AO38" i="13"/>
  <c r="AO37" i="13"/>
  <c r="AO36" i="13"/>
  <c r="AO35" i="13"/>
  <c r="AO34" i="13"/>
  <c r="AF45" i="13"/>
  <c r="AF44" i="13"/>
  <c r="AF43" i="13"/>
  <c r="AF42" i="13"/>
  <c r="AF41" i="13"/>
  <c r="AF40" i="13"/>
  <c r="AF39" i="13"/>
  <c r="AF38" i="13"/>
  <c r="AF37" i="13"/>
  <c r="AF36" i="13"/>
  <c r="AF35" i="13"/>
  <c r="AF34" i="13"/>
  <c r="AF33" i="13"/>
  <c r="V45" i="13"/>
  <c r="V44" i="13"/>
  <c r="V43" i="13"/>
  <c r="V42" i="13"/>
  <c r="V41" i="13"/>
  <c r="V40" i="13"/>
  <c r="V39" i="13"/>
  <c r="V38" i="13"/>
  <c r="V37" i="13"/>
  <c r="V36" i="13"/>
  <c r="V35" i="13"/>
  <c r="V34" i="13"/>
  <c r="V33" i="13"/>
  <c r="V47" i="13" s="1"/>
  <c r="AF47" i="13" l="1"/>
  <c r="AO47" i="13"/>
  <c r="AX47" i="13"/>
  <c r="L45" i="13"/>
  <c r="L44" i="13"/>
  <c r="L43" i="13"/>
  <c r="L42" i="13"/>
  <c r="L41" i="13"/>
  <c r="L40" i="13"/>
  <c r="L39" i="13"/>
  <c r="L38" i="13"/>
  <c r="L37" i="13"/>
  <c r="L36" i="13"/>
  <c r="L35" i="13"/>
  <c r="L34" i="13"/>
  <c r="L33" i="13"/>
  <c r="H16" i="13"/>
  <c r="F16" i="13"/>
  <c r="AP54" i="12"/>
  <c r="AP53" i="12"/>
  <c r="AP52" i="12"/>
  <c r="AP51" i="12"/>
  <c r="AP50" i="12"/>
  <c r="AP49" i="12"/>
  <c r="AP48" i="12"/>
  <c r="AP47" i="12"/>
  <c r="AP46" i="12"/>
  <c r="AP45" i="12"/>
  <c r="AP44" i="12"/>
  <c r="AP43" i="12"/>
  <c r="AP42" i="12"/>
  <c r="AF54" i="12"/>
  <c r="AF53" i="12"/>
  <c r="AF52" i="12"/>
  <c r="AF51" i="12"/>
  <c r="AF50" i="12"/>
  <c r="AF49" i="12"/>
  <c r="AF48" i="12"/>
  <c r="AF47" i="12"/>
  <c r="AF46" i="12"/>
  <c r="AF45" i="12"/>
  <c r="AF44" i="12"/>
  <c r="AF43" i="12"/>
  <c r="AF42" i="12"/>
  <c r="V54" i="12"/>
  <c r="V53" i="12"/>
  <c r="V52" i="12"/>
  <c r="V51" i="12"/>
  <c r="V50" i="12"/>
  <c r="V49" i="12"/>
  <c r="V48" i="12"/>
  <c r="V47" i="12"/>
  <c r="V46" i="12"/>
  <c r="V45" i="12"/>
  <c r="V44" i="12"/>
  <c r="V43" i="12"/>
  <c r="V42" i="12"/>
  <c r="L43" i="12"/>
  <c r="L44" i="12"/>
  <c r="L45" i="12"/>
  <c r="L46" i="12"/>
  <c r="L47" i="12"/>
  <c r="L48" i="12"/>
  <c r="L49" i="12"/>
  <c r="L50" i="12"/>
  <c r="L51" i="12"/>
  <c r="L52" i="12"/>
  <c r="L53" i="12"/>
  <c r="L54" i="12"/>
  <c r="L42" i="12"/>
  <c r="F21" i="12"/>
  <c r="H21" i="12"/>
  <c r="H13" i="11"/>
  <c r="F13" i="11"/>
  <c r="H14" i="8"/>
  <c r="F14" i="8"/>
  <c r="H9" i="7"/>
  <c r="F9" i="7"/>
  <c r="L47" i="13" l="1"/>
  <c r="AF56" i="12"/>
  <c r="V56" i="12"/>
  <c r="AP56" i="12"/>
  <c r="L56" i="12"/>
</calcChain>
</file>

<file path=xl/sharedStrings.xml><?xml version="1.0" encoding="utf-8"?>
<sst xmlns="http://schemas.openxmlformats.org/spreadsheetml/2006/main" count="2969" uniqueCount="656">
  <si>
    <t>Mobile combustion</t>
  </si>
  <si>
    <t>Hybrid</t>
  </si>
  <si>
    <t>Stationery combustion</t>
  </si>
  <si>
    <t>Company Information</t>
  </si>
  <si>
    <t>Contact details</t>
  </si>
  <si>
    <t>Organisation name</t>
  </si>
  <si>
    <t>Business sector</t>
  </si>
  <si>
    <t>Contact person</t>
  </si>
  <si>
    <t xml:space="preserve">Contact number </t>
  </si>
  <si>
    <t>Contact email</t>
  </si>
  <si>
    <t>Website address</t>
  </si>
  <si>
    <t>Please describe your organisation and what it does</t>
  </si>
  <si>
    <t>Organisational description</t>
  </si>
  <si>
    <t>Please, briefly, describe what your business does, who for, where from and if you have more than one office or facility (destails, such as location, can be given below) feel free to insert an organisation structure diagram if relevant</t>
  </si>
  <si>
    <t>Please describe why your organisation is undertaking this measurement</t>
  </si>
  <si>
    <t>Organisational Statement of intent</t>
  </si>
  <si>
    <t>What parts of your business are included in this measurement?</t>
  </si>
  <si>
    <t xml:space="preserve">You need to include the core elements of your operations. If one or more of your core operations are outsourced to a third party, you will need to include these components in your calculation.  </t>
  </si>
  <si>
    <t>If you are excluding any parts of your business from the calculation, note what these are here, and please communicate these exclusions during the phone conversation.</t>
  </si>
  <si>
    <r>
      <rPr>
        <b/>
        <sz val="14"/>
        <color theme="1"/>
        <rFont val="Calibri (Body)"/>
      </rPr>
      <t xml:space="preserve">Notes </t>
    </r>
    <r>
      <rPr>
        <sz val="14"/>
        <color theme="1"/>
        <rFont val="Calibri (Body)"/>
      </rPr>
      <t>(anything extra that you think we should know about this data):</t>
    </r>
  </si>
  <si>
    <t>Please select</t>
  </si>
  <si>
    <t>Legal entities (include any subsidiaries)</t>
  </si>
  <si>
    <t>Business unit / Location</t>
  </si>
  <si>
    <t>Reason for exclusion</t>
  </si>
  <si>
    <t>Yes</t>
  </si>
  <si>
    <t>No</t>
  </si>
  <si>
    <t>What you need:</t>
  </si>
  <si>
    <t>Annual Total</t>
  </si>
  <si>
    <t>kg</t>
  </si>
  <si>
    <t>L</t>
  </si>
  <si>
    <t>Emissions source</t>
  </si>
  <si>
    <t>Data quality</t>
  </si>
  <si>
    <t>Diesel</t>
  </si>
  <si>
    <t>Natural gas</t>
  </si>
  <si>
    <t>Coal</t>
  </si>
  <si>
    <t>Data source (i.e. supplier invoice</t>
  </si>
  <si>
    <t>You should be able to collect this information from your accounts team, or ask your supplier for a report</t>
  </si>
  <si>
    <t>Unit (L, KWH, KG etc)</t>
  </si>
  <si>
    <t>Date</t>
  </si>
  <si>
    <t>Amount</t>
  </si>
  <si>
    <t>Notes</t>
  </si>
  <si>
    <t>Business unit/ location</t>
  </si>
  <si>
    <t>You can use our template headings, or paste supplier reports in the space provided below.</t>
  </si>
  <si>
    <t xml:space="preserve">Use the space below for workings or to paste supplier reports </t>
  </si>
  <si>
    <t>Data for the period:</t>
  </si>
  <si>
    <t>to</t>
  </si>
  <si>
    <t>Any assumptions made</t>
  </si>
  <si>
    <t>Good</t>
  </si>
  <si>
    <t>Medium</t>
  </si>
  <si>
    <t>Poor</t>
  </si>
  <si>
    <t>Please enter the annual total in the table below</t>
  </si>
  <si>
    <t>Company vehicles are the vehicles owned by the business, not a personal vehicle that is used for business purposes.</t>
  </si>
  <si>
    <t>Fuel consumed OR vehicle type and kms driven.</t>
  </si>
  <si>
    <t>You should be able to get this information from a fuel card report (if you have one) or from credit card receipts.</t>
  </si>
  <si>
    <t>Fuel volume is the preferred data due to it providing a more accurate emissions total.</t>
  </si>
  <si>
    <t>If you use a hybrid vehicle - you need to include the fuel that a hybrid vehicle has consumed.</t>
  </si>
  <si>
    <t>Petrol</t>
  </si>
  <si>
    <t>Electricity (purchased electricity)</t>
  </si>
  <si>
    <t>The annual or monthly usage from your power bill (kWh). You can also ask your provider for an annual report.</t>
  </si>
  <si>
    <t>Supplying the monthly figures will allow you to more closely analyse and monitor reductions in the future.</t>
  </si>
  <si>
    <t>If you only occupy part of an office space, enter the % of the facility that you use.</t>
  </si>
  <si>
    <t>Electricity (purchased)</t>
  </si>
  <si>
    <t>If some or all of your electricity is supplied by a carbon neutral supplier (i.e. Ecotricity) please let us know.</t>
  </si>
  <si>
    <t>Electricity from a carbon neutral supplier</t>
  </si>
  <si>
    <t>Business unit/ location or ICP</t>
  </si>
  <si>
    <t>Notes i.e. supplier name</t>
  </si>
  <si>
    <t>Freight &amp; Distribution (upstream &amp; downstream)</t>
  </si>
  <si>
    <r>
      <t xml:space="preserve">Collecting freight data can be a little time consuming, this is why it is important that you have a </t>
    </r>
    <r>
      <rPr>
        <u/>
        <sz val="12"/>
        <color theme="0"/>
        <rFont val="Calibri (Body)"/>
      </rPr>
      <t>scoping conversation</t>
    </r>
    <r>
      <rPr>
        <sz val="12"/>
        <color theme="0"/>
        <rFont val="Calibri"/>
        <family val="2"/>
        <scheme val="minor"/>
      </rPr>
      <t xml:space="preserve"> with one of our carbon analysts before proceeding.</t>
    </r>
  </si>
  <si>
    <t>If you have an account with a courier or freight company ask them to pull a report. You can send us the report but further information will be required, see checklist below.</t>
  </si>
  <si>
    <t>In summary:</t>
  </si>
  <si>
    <t>Who are your suppliers?</t>
  </si>
  <si>
    <t>Where are they located?</t>
  </si>
  <si>
    <t>What category of goods do they send to you?</t>
  </si>
  <si>
    <t>What is the weight of each item received?  (you may need to use the notes section to explain the logic for how you determined the weight of items)</t>
  </si>
  <si>
    <t>Where are they sent to (production facility/ contract manufacturer)?</t>
  </si>
  <si>
    <t>What mode of transport did you use for each leg?</t>
  </si>
  <si>
    <t xml:space="preserve">Are the connection routes accounted for? </t>
  </si>
  <si>
    <t>If you do not have access to a freight report, use your accounting system to identify your purchased goods (import or inbound freight) or sold goods (export or outbound freight).</t>
  </si>
  <si>
    <t>You can record the freight yourselves using the tables below. Please ensure that you have talked to us on the phone prior to filing this out.</t>
  </si>
  <si>
    <t>Freight needs to be summarised in TKM, this means the distance (km) each leg is multiplied by the weight (tonnes) each leg, and then sum all of the TKM.</t>
  </si>
  <si>
    <t>Courier packages and mail/letters less than 2kg can be ignored (de minimis)</t>
  </si>
  <si>
    <t>Unit (TKM)</t>
  </si>
  <si>
    <t>Unit (KWH)</t>
  </si>
  <si>
    <t>Item ID or Ref #</t>
  </si>
  <si>
    <t xml:space="preserve">Notes </t>
  </si>
  <si>
    <t>Origin</t>
  </si>
  <si>
    <t>Destination</t>
  </si>
  <si>
    <t>Distance (km)</t>
  </si>
  <si>
    <t>Weight (Tonnes)</t>
  </si>
  <si>
    <t>TKM</t>
  </si>
  <si>
    <t>Business Travel &amp; Staff Commute</t>
  </si>
  <si>
    <t>KWH</t>
  </si>
  <si>
    <t>Domestic air travel</t>
  </si>
  <si>
    <t>If you have significant amount of air travel, then we will need to separate your flights by long haul/ short haul and class type. Discuss this with us if you have lots of travel.</t>
  </si>
  <si>
    <t>The origin and destination airport and the number of people  for each leg . Note: A return flight takes up two lines.</t>
  </si>
  <si>
    <t xml:space="preserve">Unit </t>
  </si>
  <si>
    <t>PKM</t>
  </si>
  <si>
    <t>Rental car</t>
  </si>
  <si>
    <t>KM</t>
  </si>
  <si>
    <t>Accommodation + country</t>
  </si>
  <si>
    <t>Person nights</t>
  </si>
  <si>
    <t>Accommodation + country add more rows as required</t>
  </si>
  <si>
    <t>Staff commute</t>
  </si>
  <si>
    <t>travel Ref #</t>
  </si>
  <si>
    <t>Number of people</t>
  </si>
  <si>
    <t>Number of nights</t>
  </si>
  <si>
    <t>Destination country</t>
  </si>
  <si>
    <t>Number of people (FTE)</t>
  </si>
  <si>
    <t>Typical number of days worked per week</t>
  </si>
  <si>
    <t>Typical number of weeks worked per year</t>
  </si>
  <si>
    <t>Home location (i.e. suburb)</t>
  </si>
  <si>
    <t>KM per year</t>
  </si>
  <si>
    <t>Distance to work (One-way KM)</t>
  </si>
  <si>
    <t>If you really struggle to obtain staff commute details, talk to us and we can give a overly conservative estimation based on total FTE numbers.</t>
  </si>
  <si>
    <t>Reimbursed staff mileage</t>
  </si>
  <si>
    <t>GHG scope</t>
  </si>
  <si>
    <t>ISO category</t>
  </si>
  <si>
    <t>GHG sub category</t>
  </si>
  <si>
    <t>-</t>
  </si>
  <si>
    <t>1. The easiest route -  ask your waste contractor to send you a report (in kgs) OR look at your monthly invoices. We need your measurement of waste by weight (kg) or volume (L).</t>
  </si>
  <si>
    <t xml:space="preserve">    The most accurate data for waste is weight-based. Volume measurements almost always give less accurate results than when waste is weighed.</t>
  </si>
  <si>
    <t>2. If waste is handled by the council or your building manager - monitor your weekly waste production in order to make an evidence based estimate. Explain your logic clearly in the notes section.</t>
  </si>
  <si>
    <t>Electricity T&amp;D loss</t>
  </si>
  <si>
    <t>Natural gas T&amp;D loss</t>
  </si>
  <si>
    <t>Assume national default rate</t>
  </si>
  <si>
    <t>KG</t>
  </si>
  <si>
    <t xml:space="preserve">3. If you do not have monthly data, input the total into the Annual Total row. Supplying the monthly figures will provide you with more insight as to your usage, this will make it easier </t>
  </si>
  <si>
    <t xml:space="preserve">    for you to determine if you can make future reductions in this area. </t>
  </si>
  <si>
    <t xml:space="preserve">Thanks for caring about the planet and wanting to measure the carbon dioxide impact of your business.  </t>
  </si>
  <si>
    <t>You don't have to be a carbon geek, that's our job. But we do need some information from you first. Lets get started!</t>
  </si>
  <si>
    <t>Before you start:</t>
  </si>
  <si>
    <t>We want the most accurate information you have.</t>
  </si>
  <si>
    <t>Your accounts team or accountant should be able to find most of the information needed to complete the calculator.</t>
  </si>
  <si>
    <t>Step 1.</t>
  </si>
  <si>
    <t>Save this spreadsheet with your business name</t>
  </si>
  <si>
    <t>Under 'File' select 'Save as' and title this spreadsheet using your business name followed by the year you are measuring e.g. "Ekos 2019-2020 FY'</t>
  </si>
  <si>
    <t xml:space="preserve">Step 2. </t>
  </si>
  <si>
    <t xml:space="preserve">Step 3. </t>
  </si>
  <si>
    <t>Enter the activity data from your business</t>
  </si>
  <si>
    <t>a. Click on each tab of the workbook to enter your information.</t>
  </si>
  <si>
    <t xml:space="preserve">b. Enter your information into the yellow cells. </t>
  </si>
  <si>
    <t>c. Provide either your monthly or annual data</t>
  </si>
  <si>
    <t>d. Add extra lines if you need to (use "insert row")</t>
  </si>
  <si>
    <t>e. Add any comments into the notes section for the tab on which you are working.</t>
  </si>
  <si>
    <t>f. Remember to save your work.</t>
  </si>
  <si>
    <t xml:space="preserve">Step 4. </t>
  </si>
  <si>
    <t>Send it to us!</t>
  </si>
  <si>
    <t xml:space="preserve">If you have any questions - </t>
  </si>
  <si>
    <t>Email us!</t>
  </si>
  <si>
    <t>High</t>
  </si>
  <si>
    <t>Calendar Year</t>
  </si>
  <si>
    <t>Financial Year Ending</t>
  </si>
  <si>
    <t>Other (explain below)</t>
  </si>
  <si>
    <t>Applicable</t>
  </si>
  <si>
    <t>Not Applicable</t>
  </si>
  <si>
    <t>Exact</t>
  </si>
  <si>
    <t>Estimate</t>
  </si>
  <si>
    <t>Missing data</t>
  </si>
  <si>
    <t>l</t>
  </si>
  <si>
    <t>One end</t>
  </si>
  <si>
    <t>Both ends</t>
  </si>
  <si>
    <t>Neither</t>
  </si>
  <si>
    <t>Electric</t>
  </si>
  <si>
    <t>Control - operational</t>
  </si>
  <si>
    <t>Control - financial</t>
  </si>
  <si>
    <t>Equity share</t>
  </si>
  <si>
    <t>Ordinary</t>
  </si>
  <si>
    <t>PHEV</t>
  </si>
  <si>
    <t>Diesel - stationery</t>
  </si>
  <si>
    <t>LPG - stationery</t>
  </si>
  <si>
    <t>Diesel - mobile</t>
  </si>
  <si>
    <t>Petrol - mobile</t>
  </si>
  <si>
    <t>LPG - mobile</t>
  </si>
  <si>
    <t>But if you don't have the fuel volume, then record the KM and note the type of vehicle in the notes.</t>
  </si>
  <si>
    <t>NZ Domestic Flights</t>
    <phoneticPr fontId="0" type="noConversion"/>
  </si>
  <si>
    <t>One Way</t>
    <phoneticPr fontId="0" type="noConversion"/>
  </si>
  <si>
    <t>Return</t>
    <phoneticPr fontId="0" type="noConversion"/>
  </si>
  <si>
    <t>Airport Code</t>
  </si>
  <si>
    <t>From</t>
    <phoneticPr fontId="0" type="noConversion"/>
  </si>
  <si>
    <t>To</t>
    <phoneticPr fontId="0" type="noConversion"/>
  </si>
  <si>
    <t>kms</t>
    <phoneticPr fontId="0" type="noConversion"/>
  </si>
  <si>
    <t>Auckland</t>
  </si>
  <si>
    <t>AKL</t>
  </si>
  <si>
    <t>Blenheim</t>
  </si>
  <si>
    <t>BHE</t>
  </si>
  <si>
    <t>From Auckland</t>
    <phoneticPr fontId="0" type="noConversion"/>
  </si>
  <si>
    <t>Christchurch</t>
  </si>
  <si>
    <t>CHC</t>
  </si>
  <si>
    <t>Auckland</t>
    <phoneticPr fontId="0" type="noConversion"/>
  </si>
  <si>
    <t>Christchurch</t>
    <phoneticPr fontId="0" type="noConversion"/>
  </si>
  <si>
    <t>Dunedin</t>
  </si>
  <si>
    <t>DUD</t>
  </si>
  <si>
    <t xml:space="preserve">Dunedin </t>
    <phoneticPr fontId="0" type="noConversion"/>
  </si>
  <si>
    <t>Gisborne</t>
  </si>
  <si>
    <t>GIS</t>
  </si>
  <si>
    <t>Hamilton</t>
    <phoneticPr fontId="0" type="noConversion"/>
  </si>
  <si>
    <t>Hokitika</t>
  </si>
  <si>
    <t>HKK</t>
  </si>
  <si>
    <t>Auckland</t>
    <phoneticPr fontId="0" type="noConversion"/>
  </si>
  <si>
    <t>Invercargill</t>
    <phoneticPr fontId="0" type="noConversion"/>
  </si>
  <si>
    <t>Hamilton</t>
  </si>
  <si>
    <t>HLZ</t>
  </si>
  <si>
    <t>Kaitaia</t>
    <phoneticPr fontId="0" type="noConversion"/>
  </si>
  <si>
    <t>Invercargill</t>
  </si>
  <si>
    <t>IVC</t>
  </si>
  <si>
    <t>Kerikeri</t>
    <phoneticPr fontId="0" type="noConversion"/>
  </si>
  <si>
    <t>Kaitaia</t>
  </si>
  <si>
    <t>KAT</t>
  </si>
  <si>
    <t>Napier</t>
    <phoneticPr fontId="0" type="noConversion"/>
  </si>
  <si>
    <t>KeriKeri</t>
  </si>
  <si>
    <t>KKE</t>
  </si>
  <si>
    <t>Nelson</t>
    <phoneticPr fontId="0" type="noConversion"/>
  </si>
  <si>
    <t>Masterton</t>
  </si>
  <si>
    <t>MRO</t>
  </si>
  <si>
    <t>New Plymouth</t>
    <phoneticPr fontId="0" type="noConversion"/>
  </si>
  <si>
    <t>Napier</t>
  </si>
  <si>
    <t>NPE</t>
  </si>
  <si>
    <t>Queenstown</t>
    <phoneticPr fontId="0" type="noConversion"/>
  </si>
  <si>
    <t>New Plymouth</t>
  </si>
  <si>
    <t>NPL</t>
  </si>
  <si>
    <t>Rotorua</t>
    <phoneticPr fontId="0" type="noConversion"/>
  </si>
  <si>
    <t>Nelson</t>
  </si>
  <si>
    <t>NSN</t>
  </si>
  <si>
    <t>Tauranga</t>
    <phoneticPr fontId="0" type="noConversion"/>
  </si>
  <si>
    <t>Oamaru</t>
  </si>
  <si>
    <t>OAM</t>
  </si>
  <si>
    <t>Wellington</t>
    <phoneticPr fontId="0" type="noConversion"/>
  </si>
  <si>
    <t>Palmerston North</t>
  </si>
  <si>
    <t>PMR</t>
  </si>
  <si>
    <t>Whangarei</t>
  </si>
  <si>
    <t>Rotorua</t>
  </si>
  <si>
    <t>ROT</t>
  </si>
  <si>
    <t>Palmerston Nth</t>
  </si>
  <si>
    <t>Timaru</t>
  </si>
  <si>
    <t>TIU</t>
  </si>
  <si>
    <t>Tauranga</t>
  </si>
  <si>
    <t>TRG</t>
  </si>
  <si>
    <t>From Wellington</t>
    <phoneticPr fontId="0" type="noConversion"/>
  </si>
  <si>
    <t>Taupo</t>
  </si>
  <si>
    <t>TUO</t>
  </si>
  <si>
    <t>Wanganui</t>
  </si>
  <si>
    <t>WAG</t>
  </si>
  <si>
    <t>Wellington</t>
    <phoneticPr fontId="0" type="noConversion"/>
  </si>
  <si>
    <t>Blenheim</t>
    <phoneticPr fontId="0" type="noConversion"/>
  </si>
  <si>
    <t>Whakatane</t>
  </si>
  <si>
    <t>WHK</t>
  </si>
  <si>
    <t>Wellington</t>
  </si>
  <si>
    <t>WLG</t>
  </si>
  <si>
    <t>WRE</t>
  </si>
  <si>
    <t>Gisborne</t>
    <phoneticPr fontId="0" type="noConversion"/>
  </si>
  <si>
    <t>Westport</t>
  </si>
  <si>
    <t>WSZ</t>
  </si>
  <si>
    <t>Wanaka</t>
  </si>
  <si>
    <t>WKA</t>
  </si>
  <si>
    <t>Queenstown</t>
  </si>
  <si>
    <t>ZQN</t>
  </si>
  <si>
    <t>Takaka</t>
    <phoneticPr fontId="0" type="noConversion"/>
  </si>
  <si>
    <t>From Christchruch</t>
    <phoneticPr fontId="0" type="noConversion"/>
  </si>
  <si>
    <t>Christchurch</t>
    <phoneticPr fontId="0" type="noConversion"/>
  </si>
  <si>
    <t>Hokitika</t>
    <phoneticPr fontId="0" type="noConversion"/>
  </si>
  <si>
    <t>From Dunedin</t>
    <phoneticPr fontId="0" type="noConversion"/>
  </si>
  <si>
    <t xml:space="preserve">Dunedin </t>
  </si>
  <si>
    <t>From Nelson</t>
    <phoneticPr fontId="0" type="noConversion"/>
  </si>
  <si>
    <t>From Queenstown</t>
    <phoneticPr fontId="0" type="noConversion"/>
  </si>
  <si>
    <t>From Hamilton</t>
    <phoneticPr fontId="0" type="noConversion"/>
  </si>
  <si>
    <t>From Tauranga</t>
    <phoneticPr fontId="0" type="noConversion"/>
  </si>
  <si>
    <t>From Napier</t>
  </si>
  <si>
    <t>From</t>
  </si>
  <si>
    <t>To</t>
  </si>
  <si>
    <t>one way kms</t>
  </si>
  <si>
    <t>Abu Dhabi</t>
  </si>
  <si>
    <t>Brisbane</t>
  </si>
  <si>
    <t>Geneva</t>
  </si>
  <si>
    <t>Zurich</t>
  </si>
  <si>
    <t>Amsterdam</t>
  </si>
  <si>
    <t>Bordeaux M</t>
  </si>
  <si>
    <t>Lyon</t>
  </si>
  <si>
    <t>Paris CDG</t>
  </si>
  <si>
    <t>Tokyo</t>
  </si>
  <si>
    <t>Tokyo NRT</t>
  </si>
  <si>
    <t>Osaka</t>
  </si>
  <si>
    <t xml:space="preserve">Amsterdam </t>
  </si>
  <si>
    <t>Tokyo Narita</t>
  </si>
  <si>
    <t>Apia</t>
  </si>
  <si>
    <t>Honolulu</t>
  </si>
  <si>
    <t>Nadi</t>
  </si>
  <si>
    <t>Pago Pago</t>
  </si>
  <si>
    <t>Apia</t>
    <phoneticPr fontId="0" type="noConversion"/>
  </si>
  <si>
    <t>Pago pago</t>
  </si>
  <si>
    <t>Suva</t>
  </si>
  <si>
    <t>Aranuka</t>
  </si>
  <si>
    <t>Tarawa</t>
  </si>
  <si>
    <t>Asia</t>
    <phoneticPr fontId="0" type="noConversion"/>
  </si>
  <si>
    <t>Asia</t>
  </si>
  <si>
    <t>Bali</t>
    <phoneticPr fontId="0" type="noConversion"/>
  </si>
  <si>
    <t>Bangkok</t>
    <phoneticPr fontId="0" type="noConversion"/>
  </si>
  <si>
    <t>Auckland</t>
    <phoneticPr fontId="5" type="noConversion"/>
  </si>
  <si>
    <t>Beijing (via Hong Kong)</t>
    <phoneticPr fontId="5" type="noConversion"/>
  </si>
  <si>
    <t>Boston (via LA)</t>
    <phoneticPr fontId="5" type="noConversion"/>
  </si>
  <si>
    <t>Brisbane</t>
    <phoneticPr fontId="0" type="noConversion"/>
  </si>
  <si>
    <t>Doha</t>
    <phoneticPr fontId="5" type="noConversion"/>
  </si>
  <si>
    <t>Dubai</t>
    <phoneticPr fontId="0" type="noConversion"/>
  </si>
  <si>
    <t>Dubai (via Bris)</t>
    <phoneticPr fontId="0" type="noConversion"/>
  </si>
  <si>
    <t>Dubai (via Melb)</t>
    <phoneticPr fontId="0" type="noConversion"/>
  </si>
  <si>
    <t>Dubai (via Syd)</t>
    <phoneticPr fontId="0" type="noConversion"/>
  </si>
  <si>
    <t>East Coast Australia</t>
    <phoneticPr fontId="0" type="noConversion"/>
  </si>
  <si>
    <t>Finland</t>
    <phoneticPr fontId="5" type="noConversion"/>
  </si>
  <si>
    <t>Frankfurt (via Dubai)</t>
    <phoneticPr fontId="5" type="noConversion"/>
  </si>
  <si>
    <t>Geneva (via Dubai)</t>
    <phoneticPr fontId="5" type="noConversion"/>
  </si>
  <si>
    <t>Gold Coast</t>
    <phoneticPr fontId="0" type="noConversion"/>
  </si>
  <si>
    <t>Guangzhou</t>
    <phoneticPr fontId="0" type="noConversion"/>
  </si>
  <si>
    <t>Hamburg (via Dubai)</t>
    <phoneticPr fontId="5" type="noConversion"/>
  </si>
  <si>
    <t>Hawaii</t>
    <phoneticPr fontId="0" type="noConversion"/>
  </si>
  <si>
    <t>Hong Kong</t>
    <phoneticPr fontId="0" type="noConversion"/>
  </si>
  <si>
    <t>Houston (Via LA)</t>
    <phoneticPr fontId="5" type="noConversion"/>
  </si>
  <si>
    <t>Kuala Lumpur</t>
    <phoneticPr fontId="0" type="noConversion"/>
  </si>
  <si>
    <t>London (via Dubai)</t>
    <phoneticPr fontId="0" type="noConversion"/>
  </si>
  <si>
    <t>London (via LA)</t>
    <phoneticPr fontId="0" type="noConversion"/>
  </si>
  <si>
    <t>Los Angeles</t>
    <phoneticPr fontId="0" type="noConversion"/>
  </si>
  <si>
    <t>Madrid</t>
    <phoneticPr fontId="5" type="noConversion"/>
  </si>
  <si>
    <t>Melbourne</t>
    <phoneticPr fontId="0" type="noConversion"/>
  </si>
  <si>
    <t>Miami</t>
    <phoneticPr fontId="5" type="noConversion"/>
  </si>
  <si>
    <t>Nadi</t>
    <phoneticPr fontId="0" type="noConversion"/>
  </si>
  <si>
    <t>New York</t>
    <phoneticPr fontId="0" type="noConversion"/>
  </si>
  <si>
    <t>Noumea</t>
    <phoneticPr fontId="0" type="noConversion"/>
  </si>
  <si>
    <t>Papeete</t>
    <phoneticPr fontId="0" type="noConversion"/>
  </si>
  <si>
    <t>Paris (via Dubai)</t>
    <phoneticPr fontId="5" type="noConversion"/>
  </si>
  <si>
    <t>Perth</t>
    <phoneticPr fontId="0" type="noConversion"/>
  </si>
  <si>
    <t>Portland</t>
    <phoneticPr fontId="0" type="noConversion"/>
  </si>
  <si>
    <t>Portugal</t>
    <phoneticPr fontId="5" type="noConversion"/>
  </si>
  <si>
    <t>Raratonga</t>
    <phoneticPr fontId="0" type="noConversion"/>
  </si>
  <si>
    <t>San Diego</t>
    <phoneticPr fontId="0" type="noConversion"/>
  </si>
  <si>
    <t>San Diego (via LA)</t>
    <phoneticPr fontId="5" type="noConversion"/>
  </si>
  <si>
    <t>San Francisco</t>
    <phoneticPr fontId="0" type="noConversion"/>
  </si>
  <si>
    <t>Santiago</t>
    <phoneticPr fontId="0" type="noConversion"/>
  </si>
  <si>
    <t>Seoul</t>
    <phoneticPr fontId="0" type="noConversion"/>
  </si>
  <si>
    <t>Shanghai (Pudong)</t>
    <phoneticPr fontId="0" type="noConversion"/>
  </si>
  <si>
    <t>Singapore</t>
    <phoneticPr fontId="0" type="noConversion"/>
  </si>
  <si>
    <t>South Pacific (excl Tahiti)</t>
    <phoneticPr fontId="0" type="noConversion"/>
  </si>
  <si>
    <t>Suva (Nausori)</t>
    <phoneticPr fontId="0" type="noConversion"/>
  </si>
  <si>
    <t>Sydney</t>
    <phoneticPr fontId="0" type="noConversion"/>
  </si>
  <si>
    <t>Taipei (via Bris)</t>
    <phoneticPr fontId="0" type="noConversion"/>
  </si>
  <si>
    <t>Tokyo (Narita)</t>
    <phoneticPr fontId="0" type="noConversion"/>
  </si>
  <si>
    <t>Tonga (Fua'amotu)</t>
    <phoneticPr fontId="0" type="noConversion"/>
  </si>
  <si>
    <t>Vancouver</t>
    <phoneticPr fontId="0" type="noConversion"/>
  </si>
  <si>
    <t>Vienna (via Dubai)</t>
    <phoneticPr fontId="5" type="noConversion"/>
  </si>
  <si>
    <t>Warsaw (via Dubai)</t>
    <phoneticPr fontId="5" type="noConversion"/>
  </si>
  <si>
    <t>Washington DC (vis LA)</t>
    <phoneticPr fontId="5" type="noConversion"/>
  </si>
  <si>
    <t>Zurich (via Dubai)</t>
    <phoneticPr fontId="5" type="noConversion"/>
  </si>
  <si>
    <t>Bali</t>
  </si>
  <si>
    <t>Bangkok</t>
  </si>
  <si>
    <t>Beijing (via Hong Kong)</t>
  </si>
  <si>
    <t>Boston (via LA)</t>
  </si>
  <si>
    <t>Brussels</t>
  </si>
  <si>
    <t>Buenos Aires</t>
  </si>
  <si>
    <t>Copenhagen</t>
  </si>
  <si>
    <t>Delhi</t>
  </si>
  <si>
    <t>Dubai</t>
  </si>
  <si>
    <t>Dubai (via Bris)</t>
  </si>
  <si>
    <t>Dubai (via Melb)</t>
  </si>
  <si>
    <t>Dubai (via Syd)</t>
  </si>
  <si>
    <t>East Coast Australia</t>
  </si>
  <si>
    <t>Estonia</t>
  </si>
  <si>
    <t>Finland</t>
  </si>
  <si>
    <t>Frankfurt (via Dubai)</t>
  </si>
  <si>
    <t>Geneva (via Dubai)</t>
  </si>
  <si>
    <t>Gold Coast</t>
  </si>
  <si>
    <t>Guangzhou</t>
  </si>
  <si>
    <t>Hamburg (via Dubai)</t>
  </si>
  <si>
    <t>Hawaii</t>
  </si>
  <si>
    <t>Honduras</t>
  </si>
  <si>
    <t>Hong Kong</t>
  </si>
  <si>
    <t>Houston (Via LA)</t>
  </si>
  <si>
    <t>Istanbul</t>
  </si>
  <si>
    <t>Jakarta</t>
  </si>
  <si>
    <t>Johannesburg</t>
  </si>
  <si>
    <t>Kuala Lumpur</t>
  </si>
  <si>
    <t>London</t>
  </si>
  <si>
    <t>London (via LA)</t>
  </si>
  <si>
    <t>Los Angeles</t>
  </si>
  <si>
    <t>Madrid</t>
  </si>
  <si>
    <t>Manila</t>
  </si>
  <si>
    <t>Melbourne</t>
  </si>
  <si>
    <t>Mexico City</t>
  </si>
  <si>
    <t>Miami</t>
  </si>
  <si>
    <t>Moscow</t>
  </si>
  <si>
    <t>New York</t>
  </si>
  <si>
    <t>Nicaragua</t>
  </si>
  <si>
    <t>Noumea</t>
  </si>
  <si>
    <t>Papeete</t>
  </si>
  <si>
    <t>Paraguay</t>
  </si>
  <si>
    <t>Paris (via Dubai)</t>
  </si>
  <si>
    <t>Perth</t>
  </si>
  <si>
    <t>Portland</t>
  </si>
  <si>
    <t>Portugal</t>
  </si>
  <si>
    <t>Raratonga</t>
  </si>
  <si>
    <t>Rio</t>
  </si>
  <si>
    <t>San Diego</t>
  </si>
  <si>
    <t>San Diego (via LA)</t>
  </si>
  <si>
    <t>San Francisco</t>
  </si>
  <si>
    <t>Santiago</t>
  </si>
  <si>
    <t>Seoul</t>
  </si>
  <si>
    <t>Shanghai (Pudong)</t>
  </si>
  <si>
    <t>Singapore</t>
  </si>
  <si>
    <t>South Pacific (excl Tahiti)</t>
  </si>
  <si>
    <t>Stockholm</t>
  </si>
  <si>
    <t>Suva (Nausori)</t>
  </si>
  <si>
    <t>Sydney</t>
  </si>
  <si>
    <t>Taipei (via Bris)</t>
  </si>
  <si>
    <t>Tel Aviv</t>
  </si>
  <si>
    <t>Tokyo (Narita)</t>
  </si>
  <si>
    <t>Tonga (Fua'amotu)</t>
  </si>
  <si>
    <t>Toronto</t>
  </si>
  <si>
    <t>Vancouver</t>
  </si>
  <si>
    <t>Vienna (via Dubai)</t>
  </si>
  <si>
    <t>Vietnam</t>
  </si>
  <si>
    <t>Warsaw (via Dubai)</t>
  </si>
  <si>
    <t>Washington DC (vis LA)</t>
  </si>
  <si>
    <t>Zurich (via Dubai)</t>
  </si>
  <si>
    <t>Niue</t>
  </si>
  <si>
    <t>Nukualofa</t>
  </si>
  <si>
    <t>Port Vila</t>
  </si>
  <si>
    <t>Rarotonga</t>
  </si>
  <si>
    <t>Tahiti</t>
  </si>
  <si>
    <t>Nouméa</t>
  </si>
  <si>
    <t xml:space="preserve">Noumea </t>
  </si>
  <si>
    <t>Portugal</t>
    <phoneticPr fontId="0" type="noConversion"/>
  </si>
  <si>
    <t>London</t>
    <phoneticPr fontId="0" type="noConversion"/>
  </si>
  <si>
    <t>Seattle</t>
    <phoneticPr fontId="0" type="noConversion"/>
  </si>
  <si>
    <t>Washington DC</t>
    <phoneticPr fontId="0" type="noConversion"/>
  </si>
  <si>
    <t xml:space="preserve">Bordeaux </t>
  </si>
  <si>
    <t>Brest</t>
  </si>
  <si>
    <t>Cairns</t>
  </si>
  <si>
    <t>Nauru</t>
  </si>
  <si>
    <t>Townsville</t>
  </si>
  <si>
    <t>Canberra</t>
  </si>
  <si>
    <t>Canberra (via Sydney)</t>
    <phoneticPr fontId="5" type="noConversion"/>
  </si>
  <si>
    <t>Chuuk</t>
  </si>
  <si>
    <t>Pohnpei</t>
  </si>
  <si>
    <t>Guam</t>
  </si>
  <si>
    <t>Colorado</t>
    <phoneticPr fontId="0" type="noConversion"/>
  </si>
  <si>
    <t>Dallas</t>
  </si>
  <si>
    <t>Darwin</t>
  </si>
  <si>
    <t>Dili</t>
  </si>
  <si>
    <t>Dawrin</t>
  </si>
  <si>
    <t xml:space="preserve">London </t>
  </si>
  <si>
    <t>Eua</t>
  </si>
  <si>
    <t>Tongatapu</t>
  </si>
  <si>
    <t>Funafuti</t>
  </si>
  <si>
    <t>Gambier</t>
  </si>
  <si>
    <t>Paris</t>
  </si>
  <si>
    <t>Palau</t>
  </si>
  <si>
    <t>Saipan</t>
  </si>
  <si>
    <t>Majuro</t>
  </si>
  <si>
    <t>Yap</t>
  </si>
  <si>
    <t>Haapai</t>
  </si>
  <si>
    <t>Hobart (via Melbourne)</t>
    <phoneticPr fontId="5" type="noConversion"/>
  </si>
  <si>
    <t>Honiara</t>
  </si>
  <si>
    <t>Port Moresby</t>
  </si>
  <si>
    <t xml:space="preserve">Majuro </t>
  </si>
  <si>
    <t>Kadavu</t>
  </si>
  <si>
    <t>Kiribati</t>
  </si>
  <si>
    <t>Kiritimati</t>
  </si>
  <si>
    <t>Kiritimati (Xmas Island)</t>
  </si>
  <si>
    <t xml:space="preserve">Nadi </t>
  </si>
  <si>
    <t>Kone</t>
  </si>
  <si>
    <t>Koné</t>
  </si>
  <si>
    <t>Koror</t>
  </si>
  <si>
    <t>Kosrae</t>
  </si>
  <si>
    <t>Mauritius (via SGP)</t>
  </si>
  <si>
    <t xml:space="preserve">Kuala Lumpur </t>
  </si>
  <si>
    <t>Mauritius</t>
  </si>
  <si>
    <t>LA</t>
    <phoneticPr fontId="0" type="noConversion"/>
  </si>
  <si>
    <t>Papeete PPT</t>
  </si>
  <si>
    <t>Los Angeles LAX</t>
  </si>
  <si>
    <t xml:space="preserve">Lyon </t>
  </si>
  <si>
    <t>Mangareva</t>
  </si>
  <si>
    <t>Marseille</t>
  </si>
  <si>
    <t>St Denis</t>
  </si>
  <si>
    <t>Monaco</t>
  </si>
  <si>
    <t>Nausori</t>
  </si>
  <si>
    <t>Wallis</t>
  </si>
  <si>
    <t>Port Villa</t>
  </si>
  <si>
    <t>Raraotonga</t>
  </si>
  <si>
    <t>Vila</t>
  </si>
  <si>
    <t>Yaren</t>
  </si>
  <si>
    <t>Nandi</t>
  </si>
  <si>
    <t>Narita</t>
  </si>
  <si>
    <t>Nice</t>
  </si>
  <si>
    <t>Touho</t>
  </si>
  <si>
    <t xml:space="preserve">Touho </t>
  </si>
  <si>
    <t>Poindimié</t>
  </si>
  <si>
    <t>Nouméa Tontouta</t>
  </si>
  <si>
    <t>Nuku'Alofa</t>
  </si>
  <si>
    <t>Osaka Kansai</t>
  </si>
  <si>
    <t>Palau (Koror)</t>
  </si>
  <si>
    <t>Paris Orly</t>
  </si>
  <si>
    <t>Perpignan</t>
  </si>
  <si>
    <t xml:space="preserve">Seoul </t>
  </si>
  <si>
    <t>Santo</t>
  </si>
  <si>
    <t>Tonga</t>
  </si>
  <si>
    <t>Tamana</t>
  </si>
  <si>
    <t>Vavau</t>
  </si>
  <si>
    <t>Use of carbon neutral provider means you still have to measure the emissions, however you will not need to offset it.</t>
  </si>
  <si>
    <t>Waste to landfill (without gas recovery)</t>
  </si>
  <si>
    <t>Number of FTE</t>
  </si>
  <si>
    <t>Measurement start date</t>
  </si>
  <si>
    <t>Measurement end date</t>
  </si>
  <si>
    <t>What 12 months period does this  measurement cover</t>
  </si>
  <si>
    <t>Included/ excluded</t>
  </si>
  <si>
    <t>Emissions intensity metrics</t>
  </si>
  <si>
    <t>Distance sourced from https://www.airmilescalculator.com/ if there are routes that you cannot find in the ist below, feel free to use this tool to find the distance for your trip.</t>
  </si>
  <si>
    <t>International Flights</t>
  </si>
  <si>
    <t>Please let us know if you have already offset some of your flights and provide evidence of the offset.</t>
  </si>
  <si>
    <t>They still need to be included in your measurement, but will be excluded from your final offsetting cost.</t>
  </si>
  <si>
    <t>You can find the flight distances in the last 2 tabs "Flights NZ" &amp; "Flights Int".</t>
  </si>
  <si>
    <t>If you use a travel agent or booking supplier, ask for a consolidated report.</t>
  </si>
  <si>
    <t>Electricity T&amp;D loss from a carbon neutral supplier</t>
  </si>
  <si>
    <t>Consolidation method</t>
  </si>
  <si>
    <t>Consolidation approach</t>
  </si>
  <si>
    <t>Petrol - stationery</t>
  </si>
  <si>
    <t>International air travel (Long haul &gt;3700km)</t>
  </si>
  <si>
    <t>International air travel (Short haul &lt;3700km)</t>
  </si>
  <si>
    <t>Conversion tool:</t>
  </si>
  <si>
    <t xml:space="preserve">KG </t>
  </si>
  <si>
    <t>Assumptions</t>
  </si>
  <si>
    <t>Solid waste M3 -&gt;&gt;</t>
  </si>
  <si>
    <t>input volume</t>
  </si>
  <si>
    <t>Source</t>
  </si>
  <si>
    <t>https://legislation.govt.nz/regulation/public/2009/0144/latest/DLM2055659.html?search=qs_act%40bill%40regulation%40deemedreg_waste+minimisation_resel_25_h&amp;p=1%22+HYPERLINK+%22https%3a%2f%2fwww.legislation.govt.nz%2fregulation%2fpublic%2f2021%2f0068%2flatest%2fLMS474556.html%22+%5cl+%22LMS474591</t>
  </si>
  <si>
    <t>Uncompacted general waste or material (0.200 tonnes (200 kg)/cubic metre)</t>
  </si>
  <si>
    <t>The amount of non-transport fuel used by the business, e.g. Coal burnt in a boiler, or diesel burnt in a generator, gas used for heating water or space.</t>
  </si>
  <si>
    <t>Add more rows above here  if needed</t>
  </si>
  <si>
    <t>The totals in the table below should correspond to the amount you input into the online calculator.</t>
  </si>
  <si>
    <t>Notes (mode of transport, vehicle type etc)</t>
  </si>
  <si>
    <t>Input KG</t>
  </si>
  <si>
    <t>Tonnes</t>
  </si>
  <si>
    <t>Calculation method</t>
  </si>
  <si>
    <t>Marlborough Regional Council (Bluegums)</t>
  </si>
  <si>
    <t>Marlborough District Council</t>
  </si>
  <si>
    <t>KG to Tonnes -&gt;&gt;</t>
  </si>
  <si>
    <t>1 tonne = 1000kg</t>
  </si>
  <si>
    <t>McLeans's Pit Landfill</t>
  </si>
  <si>
    <t>Grey District Council</t>
  </si>
  <si>
    <t>Input Nautical miles</t>
  </si>
  <si>
    <t>Nautical miles to KM -&gt;&gt;</t>
  </si>
  <si>
    <t>1 nautical mile = 1.852km</t>
  </si>
  <si>
    <t>https://calculator-converter.com/nautical-miles-to-kilometers.htm</t>
  </si>
  <si>
    <t>Mount Cooee Landfill</t>
  </si>
  <si>
    <t>Clutha District Council</t>
  </si>
  <si>
    <t>To be udpated with Business Lite Process instructions</t>
  </si>
  <si>
    <t>&lt;please enter&gt;</t>
  </si>
  <si>
    <t>Refer to Business Lite Calculator entry</t>
  </si>
  <si>
    <t xml:space="preserve">I confirm that, to the best of my knowledge, the numbers I have provided for emissions intensity metrics are true and correct. The intensity metrics are not verified by Ekos. </t>
  </si>
  <si>
    <t>Business Lite default</t>
  </si>
  <si>
    <t>Included</t>
  </si>
  <si>
    <t>n/a</t>
  </si>
  <si>
    <t>If you charge your hybrid or electric vehicle at home or at other locations the energy use should already be captured by your electricity usage in scope 2.</t>
  </si>
  <si>
    <t>&lt;Enter vehicle type&gt;</t>
  </si>
  <si>
    <t>Inbound - Domestic Road freight (truck)</t>
  </si>
  <si>
    <t>Inbound - Domestic Sea freight (container ship)</t>
  </si>
  <si>
    <t>Inbound - Domestic Air freight</t>
  </si>
  <si>
    <t>Outbound - Domestic Road freight (truck)</t>
  </si>
  <si>
    <t>Outbound - Domestic Sea freight (container ship)</t>
  </si>
  <si>
    <t>Outbound - Domestic Air freight</t>
  </si>
  <si>
    <t>Inbound - International Sea freight (container ship)</t>
  </si>
  <si>
    <t>Inbound - International Air freight</t>
  </si>
  <si>
    <t>Outbound - International Sea freight (container ship)</t>
  </si>
  <si>
    <t>Outbound - International Air freight</t>
  </si>
  <si>
    <t>Reimbursed Diesel</t>
  </si>
  <si>
    <t>Reimbursed Petrol</t>
  </si>
  <si>
    <t>Litres</t>
  </si>
  <si>
    <t>Taxi/Uber</t>
  </si>
  <si>
    <t>$</t>
  </si>
  <si>
    <t>Business Waste</t>
  </si>
  <si>
    <t>A few details to support you in gathering the correct data:</t>
  </si>
  <si>
    <t>Project Details</t>
  </si>
  <si>
    <t>Additional notes</t>
  </si>
  <si>
    <t>Client Details</t>
  </si>
  <si>
    <t xml:space="preserve">Name of Entity: </t>
  </si>
  <si>
    <t>Geographic Boundaries</t>
  </si>
  <si>
    <t>Who completed the inventory:</t>
  </si>
  <si>
    <t>First</t>
  </si>
  <si>
    <t>Full Verification (includes site visits)</t>
  </si>
  <si>
    <t xml:space="preserve">Transitional </t>
  </si>
  <si>
    <t>United States</t>
  </si>
  <si>
    <t>Main contact:</t>
  </si>
  <si>
    <t xml:space="preserve">Inventory Period: </t>
  </si>
  <si>
    <t>Second</t>
  </si>
  <si>
    <t>Streamlined Verification (risk-based analysis)</t>
  </si>
  <si>
    <t>Complete</t>
  </si>
  <si>
    <t>North America</t>
  </si>
  <si>
    <t>Base Year:</t>
  </si>
  <si>
    <t>Not reported</t>
  </si>
  <si>
    <t>Consolidation approach:</t>
  </si>
  <si>
    <t>Operational control</t>
  </si>
  <si>
    <t>Reviewer details</t>
  </si>
  <si>
    <t>Internal/Externl:</t>
  </si>
  <si>
    <t>Internal</t>
  </si>
  <si>
    <t>Reviewer's company:</t>
  </si>
  <si>
    <t>Ekos</t>
  </si>
  <si>
    <t>Lead Reviewer Name:</t>
  </si>
  <si>
    <t>Peer review (if required)</t>
  </si>
  <si>
    <t>Other staff:</t>
  </si>
  <si>
    <t>Objectives</t>
  </si>
  <si>
    <t>What is being reviewed:</t>
  </si>
  <si>
    <t>The GHG calculation using Ekos provided Business Lite calculator tool</t>
  </si>
  <si>
    <t>Scope of review:</t>
  </si>
  <si>
    <t xml:space="preserve">GHG information for the inventory period(s) stated above.
Completeness of data inclusion
Correct transfer of data to the calculator
Correct assumptions made where applicable
</t>
  </si>
  <si>
    <t>Criteria</t>
  </si>
  <si>
    <t>ISO14064-1 (Mandatory Requirements), MfE Greenhouse Gas Voluntary Reporting and GHG Protocol Org Corporate standard.</t>
  </si>
  <si>
    <t>Impartiality and Conflict of Interest</t>
  </si>
  <si>
    <t>The reviewer confirm that there is no conflict of interest or any impediments to conducting an review. The reviewer has not been involved in any stage of the preparation of this GHG inventory.</t>
  </si>
  <si>
    <t>Business Lite review Checklist</t>
  </si>
  <si>
    <t>Review criteria:</t>
  </si>
  <si>
    <t>Reviewer comment</t>
  </si>
  <si>
    <t>Additional notes (if any)</t>
  </si>
  <si>
    <t>Ekos reviewer to complete or check all green cells</t>
  </si>
  <si>
    <t>Has the organisation completed all yellow cells in the Company info tab, and does it correlate to the entry in the calculator?</t>
  </si>
  <si>
    <t>Does the totals in the data collection sheet look complete and does it correlate to the entry in the calculator?</t>
  </si>
  <si>
    <t>Stationery Fuels</t>
  </si>
  <si>
    <t>Mobile Combustion</t>
  </si>
  <si>
    <t>Electricity</t>
  </si>
  <si>
    <t>Freight</t>
  </si>
  <si>
    <t>Have they selected "Accurate measurement"</t>
  </si>
  <si>
    <t>If any data was entered under Estimation only - have they cleared/deleted this data?</t>
  </si>
  <si>
    <t>Have they selected Inbound or Outbound or both?</t>
  </si>
  <si>
    <t>Have they correctly calculated the TKM in the data collection sheet, and is this info correctly transferred to the calculator?</t>
  </si>
  <si>
    <t>Flights</t>
  </si>
  <si>
    <t>Have they correctly calculated the PKM in the data collection sheet, and is this info correctly transferred to the calculator?</t>
  </si>
  <si>
    <t>Accommodation</t>
  </si>
  <si>
    <t>Non-company vehicles</t>
  </si>
  <si>
    <t>Business waste</t>
  </si>
  <si>
    <t>Company info &amp; Boundary</t>
  </si>
  <si>
    <t>Finalising internal verification</t>
  </si>
  <si>
    <t>Date Review was completed:</t>
  </si>
  <si>
    <t>Estimated time it took to complete</t>
  </si>
  <si>
    <t>hours</t>
  </si>
  <si>
    <t>Certificate number</t>
  </si>
  <si>
    <t>Calculator Resume Link</t>
  </si>
  <si>
    <t>If they selected carbon neutral provider - is it Ecotricity? (no other known carbon neutral provider in NZ currently, unless they supply a Renewable Energy Certificate)</t>
  </si>
  <si>
    <t>Reviewer next steps:</t>
  </si>
  <si>
    <t>Enter the certificate number into the client's calculator under the "Certification" section, then</t>
  </si>
  <si>
    <t>In the calculator, click "SAVE", then send the resume link back to the client so they can complete offset payment and receive their certificate/report.</t>
  </si>
  <si>
    <t>You can use the following email template:</t>
  </si>
  <si>
    <t>If there are findings, error or other corrections required, please liaise with the client directly to have these rectified.</t>
  </si>
  <si>
    <t>If the reviewer is happy for this client to now proceed to certification, please enter the following:</t>
  </si>
  <si>
    <t xml:space="preserve">Remember to Log this in the certificate register </t>
  </si>
  <si>
    <r>
      <t>Ekos has completed the verification review of your Business Lite footprint submission and can confirm that</t>
    </r>
    <r>
      <rPr>
        <sz val="10"/>
        <color rgb="FFFF0000"/>
        <rFont val="Calibri"/>
        <family val="2"/>
        <scheme val="minor"/>
      </rPr>
      <t xml:space="preserve"> &lt;there is no findings or errors, or all findings have been corrected and closed&gt;</t>
    </r>
    <r>
      <rPr>
        <sz val="10"/>
        <rFont val="Calibri"/>
        <family val="2"/>
        <scheme val="minor"/>
      </rPr>
      <t>.</t>
    </r>
  </si>
  <si>
    <t>You may now proceed to offset your finalised footprint and complete your certification through the Business Lite Calculator. You can access your entry by clicking on the resume link below:</t>
  </si>
  <si>
    <t>Ekos Business Lite - Carbon Footprint Calculator</t>
  </si>
  <si>
    <t>Use the space at the bottom of each tab to show your working/logic. This will save both of us time because we won't need to ask you to clarify anything that seems unclear.</t>
  </si>
  <si>
    <t>If it is unclear what information we're asking for, firstly review the explanatory notes and then get in touch us if you're still unsure.</t>
  </si>
  <si>
    <t>Complete the "Company Info" tab.</t>
  </si>
  <si>
    <t>Please complete all the yellow cells</t>
  </si>
  <si>
    <t>After you have completed entering your data into the Business Lite calculator online, upload this worksheet when you make the payment for the verification fee and submit it for verification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</si>
</sst>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C09]d\ mmmm\ yyyy;@"/>
    <numFmt numFmtId="165" formatCode="&quot;$&quot;#,##0.00;[Red]&quot;$&quot;#,##0.00"/>
    <numFmt numFmtId="166" formatCode="#,##0.0000;[Red]#,##0.0000"/>
    <numFmt numFmtId="167" formatCode="#,##0;[Red]#,##0"/>
    <numFmt numFmtId="168" formatCode="&quot;$&quot;#,##0.00"/>
  </numFmts>
  <fonts count="8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sz val="10"/>
      <name val="Arial"/>
      <family val="2"/>
    </font>
    <font>
      <sz val="10"/>
      <color theme="1"/>
      <name val="Calibri"/>
      <family val="2"/>
      <scheme val="minor"/>
    </font>
    <font>
      <b/>
      <sz val="12"/>
      <name val="Calibri"/>
      <family val="2"/>
      <scheme val="minor"/>
    </font>
    <font>
      <sz val="12"/>
      <color theme="1"/>
      <name val="Calibri"/>
      <family val="2"/>
    </font>
    <font>
      <sz val="11"/>
      <color rgb="FF000000"/>
      <name val="Calibri"/>
      <family val="2"/>
      <scheme val="minor"/>
    </font>
    <font>
      <sz val="12"/>
      <name val="Calibri (Body)"/>
    </font>
    <font>
      <sz val="12"/>
      <color theme="1"/>
      <name val="Calibri (Body)"/>
    </font>
    <font>
      <sz val="20"/>
      <color rgb="FF4B8D87"/>
      <name val="Calibri"/>
      <family val="2"/>
      <scheme val="minor"/>
    </font>
    <font>
      <sz val="12"/>
      <color rgb="FF009193"/>
      <name val="Calibri (Body)"/>
    </font>
    <font>
      <b/>
      <sz val="12"/>
      <color theme="0"/>
      <name val="Calibri"/>
      <family val="2"/>
      <scheme val="minor"/>
    </font>
    <font>
      <u/>
      <sz val="12"/>
      <color theme="10"/>
      <name val="Calibri"/>
      <family val="2"/>
      <scheme val="minor"/>
    </font>
    <font>
      <u/>
      <sz val="12"/>
      <color rgb="FF388EA8"/>
      <name val="Calibri"/>
      <family val="2"/>
      <scheme val="minor"/>
    </font>
    <font>
      <b/>
      <sz val="12"/>
      <color theme="1"/>
      <name val="Calibri (Body)"/>
    </font>
    <font>
      <sz val="12"/>
      <color theme="0"/>
      <name val="Calibri"/>
      <family val="2"/>
      <scheme val="minor"/>
    </font>
    <font>
      <i/>
      <sz val="12"/>
      <color theme="0"/>
      <name val="Calibri"/>
      <family val="2"/>
      <scheme val="minor"/>
    </font>
    <font>
      <sz val="10"/>
      <color theme="1"/>
      <name val="Calibri (Body)"/>
    </font>
    <font>
      <i/>
      <sz val="10"/>
      <name val="Calibri"/>
      <family val="2"/>
      <scheme val="minor"/>
    </font>
    <font>
      <sz val="12"/>
      <color theme="4"/>
      <name val="Calibri (Body)"/>
    </font>
    <font>
      <b/>
      <sz val="14"/>
      <color theme="1"/>
      <name val="Calibri (Body)"/>
    </font>
    <font>
      <sz val="14"/>
      <color theme="1"/>
      <name val="Calibri (Body)"/>
    </font>
    <font>
      <b/>
      <sz val="12"/>
      <color rgb="FF4B8D87"/>
      <name val="Calibri (Body)"/>
    </font>
    <font>
      <sz val="12"/>
      <name val="Calibri"/>
      <family val="2"/>
      <scheme val="minor"/>
    </font>
    <font>
      <sz val="20"/>
      <color rgb="FF395551"/>
      <name val="Calibri"/>
      <family val="2"/>
      <scheme val="minor"/>
    </font>
    <font>
      <b/>
      <sz val="12"/>
      <color rgb="FF395551"/>
      <name val="Calibri"/>
      <family val="2"/>
      <scheme val="minor"/>
    </font>
    <font>
      <sz val="12"/>
      <color theme="0"/>
      <name val="Calibri (Body)"/>
    </font>
    <font>
      <b/>
      <sz val="12"/>
      <color theme="0"/>
      <name val="Calibri (Body)"/>
    </font>
    <font>
      <sz val="14"/>
      <color theme="0"/>
      <name val="Calibri"/>
      <family val="2"/>
      <scheme val="minor"/>
    </font>
    <font>
      <b/>
      <sz val="12"/>
      <name val="Calibri"/>
      <family val="2"/>
    </font>
    <font>
      <sz val="11"/>
      <color indexed="8"/>
      <name val="Calibri"/>
      <family val="2"/>
    </font>
    <font>
      <sz val="14"/>
      <color theme="1"/>
      <name val="Calibri"/>
      <family val="2"/>
      <scheme val="minor"/>
    </font>
    <font>
      <sz val="12"/>
      <color theme="1"/>
      <name val="Calibri (Body)_x0000_"/>
    </font>
    <font>
      <b/>
      <sz val="12"/>
      <color rgb="FFFF0000"/>
      <name val="Calibri"/>
      <family val="2"/>
      <scheme val="minor"/>
    </font>
    <font>
      <b/>
      <i/>
      <sz val="12"/>
      <color theme="0"/>
      <name val="Calibri"/>
      <family val="2"/>
      <scheme val="minor"/>
    </font>
    <font>
      <u/>
      <sz val="12"/>
      <color theme="0"/>
      <name val="Calibri (Body)"/>
    </font>
    <font>
      <b/>
      <u/>
      <sz val="12"/>
      <color theme="0"/>
      <name val="Calibri"/>
      <family val="2"/>
      <scheme val="minor"/>
    </font>
    <font>
      <sz val="12"/>
      <color theme="0"/>
      <name val="Calibri"/>
      <family val="2"/>
    </font>
    <font>
      <sz val="8"/>
      <name val="Calibri"/>
      <family val="2"/>
      <scheme val="minor"/>
    </font>
    <font>
      <sz val="8"/>
      <name val="Calibri (Body)"/>
    </font>
    <font>
      <sz val="8"/>
      <color rgb="FF395551"/>
      <name val="Calibri"/>
      <family val="2"/>
      <scheme val="minor"/>
    </font>
    <font>
      <b/>
      <sz val="8"/>
      <name val="Calibri"/>
      <family val="2"/>
      <scheme val="minor"/>
    </font>
    <font>
      <b/>
      <sz val="16"/>
      <color theme="1"/>
      <name val="Calibri"/>
      <family val="2"/>
      <scheme val="minor"/>
    </font>
    <font>
      <sz val="16"/>
      <color theme="1"/>
      <name val="Calibri"/>
      <family val="2"/>
      <scheme val="minor"/>
    </font>
    <font>
      <sz val="28"/>
      <color theme="0"/>
      <name val="Calibri"/>
      <family val="2"/>
      <scheme val="minor"/>
    </font>
    <font>
      <sz val="16"/>
      <color theme="0"/>
      <name val="Calibri"/>
      <family val="2"/>
      <scheme val="minor"/>
    </font>
    <font>
      <sz val="16"/>
      <color theme="0" tint="-0.499984740745262"/>
      <name val="Calibri"/>
      <family val="2"/>
      <scheme val="minor"/>
    </font>
    <font>
      <sz val="24"/>
      <color theme="0"/>
      <name val="Calibri"/>
      <family val="2"/>
      <scheme val="minor"/>
    </font>
    <font>
      <sz val="16"/>
      <color rgb="FF009193"/>
      <name val="Calibri"/>
      <family val="2"/>
      <scheme val="minor"/>
    </font>
    <font>
      <sz val="16"/>
      <color theme="4"/>
      <name val="Calibri"/>
      <family val="2"/>
      <scheme val="minor"/>
    </font>
    <font>
      <u/>
      <sz val="16"/>
      <color theme="10"/>
      <name val="Calibri"/>
      <family val="2"/>
      <scheme val="minor"/>
    </font>
    <font>
      <u/>
      <sz val="16"/>
      <color theme="1"/>
      <name val="Calibri"/>
      <family val="2"/>
      <scheme val="minor"/>
    </font>
    <font>
      <sz val="14"/>
      <name val="Calibri"/>
      <family val="2"/>
      <scheme val="minor"/>
    </font>
    <font>
      <b/>
      <sz val="14"/>
      <name val="Calibri"/>
      <family val="2"/>
    </font>
    <font>
      <b/>
      <sz val="10"/>
      <name val="Calibri"/>
      <family val="2"/>
    </font>
    <font>
      <sz val="10"/>
      <name val="Calibri (Body)_x0000_"/>
    </font>
    <font>
      <sz val="10"/>
      <name val="Calibri"/>
      <family val="2"/>
    </font>
    <font>
      <sz val="10"/>
      <color theme="1"/>
      <name val="Calibri (Body)_x0000_"/>
    </font>
    <font>
      <b/>
      <sz val="10"/>
      <name val="Calibri (Body)_x0000_"/>
    </font>
    <font>
      <sz val="10"/>
      <color theme="1"/>
      <name val="Calibri"/>
      <family val="2"/>
    </font>
    <font>
      <b/>
      <sz val="11"/>
      <color theme="1"/>
      <name val="Calibri (Body)_x0000_"/>
    </font>
    <font>
      <sz val="11"/>
      <color theme="1"/>
      <name val="Calibri (Body)_x0000_"/>
    </font>
    <font>
      <sz val="11"/>
      <name val="Calibri (Body)_x0000_"/>
    </font>
    <font>
      <b/>
      <i/>
      <sz val="11"/>
      <color theme="1"/>
      <name val="Calibri"/>
      <family val="2"/>
      <scheme val="minor"/>
    </font>
    <font>
      <b/>
      <sz val="16"/>
      <color rgb="FFFF0000"/>
      <name val="Calibri"/>
      <family val="2"/>
      <scheme val="minor"/>
    </font>
    <font>
      <sz val="8"/>
      <color theme="0" tint="-0.34998626667073579"/>
      <name val="Calibri"/>
      <family val="2"/>
      <scheme val="minor"/>
    </font>
    <font>
      <b/>
      <sz val="12"/>
      <color theme="0" tint="-0.34998626667073579"/>
      <name val="Calibri"/>
      <family val="2"/>
      <scheme val="minor"/>
    </font>
    <font>
      <sz val="14"/>
      <color theme="0" tint="-0.34998626667073579"/>
      <name val="Calibri"/>
      <family val="2"/>
      <scheme val="minor"/>
    </font>
    <font>
      <sz val="11"/>
      <color theme="0" tint="-0.34998626667073579"/>
      <name val="Calibri"/>
      <family val="2"/>
      <scheme val="minor"/>
    </font>
    <font>
      <sz val="12"/>
      <color rgb="FFFF0000"/>
      <name val="Calibri (Body)"/>
    </font>
    <font>
      <sz val="16"/>
      <color rgb="FFFF0000"/>
      <name val="Calibri"/>
      <family val="2"/>
      <scheme val="minor"/>
    </font>
    <font>
      <b/>
      <sz val="10"/>
      <name val="Calibri"/>
      <family val="2"/>
      <scheme val="minor"/>
    </font>
    <font>
      <sz val="10"/>
      <name val="Calibri"/>
      <family val="2"/>
      <scheme val="minor"/>
    </font>
    <font>
      <b/>
      <u/>
      <sz val="10"/>
      <name val="Calibri"/>
      <family val="2"/>
      <scheme val="minor"/>
    </font>
    <font>
      <u/>
      <sz val="10"/>
      <color theme="10"/>
      <name val="Arial"/>
      <family val="2"/>
    </font>
    <font>
      <sz val="10.5"/>
      <name val="Calibri"/>
      <family val="2"/>
      <scheme val="minor"/>
    </font>
    <font>
      <b/>
      <sz val="9"/>
      <name val="Calibri"/>
      <family val="2"/>
      <scheme val="minor"/>
    </font>
    <font>
      <sz val="9"/>
      <name val="Calibri"/>
      <family val="2"/>
      <scheme val="minor"/>
    </font>
    <font>
      <b/>
      <sz val="14"/>
      <name val="Calibri"/>
      <family val="2"/>
      <scheme val="minor"/>
    </font>
    <font>
      <sz val="10"/>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9FBB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1E5A7D"/>
        <bgColor indexed="64"/>
      </patternFill>
    </fill>
    <fill>
      <patternFill patternType="solid">
        <fgColor theme="3"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rgb="FF1D597C"/>
        <bgColor indexed="64"/>
      </patternFill>
    </fill>
    <fill>
      <patternFill patternType="solid">
        <fgColor rgb="FFF2F2F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bgColor indexed="64"/>
      </patternFill>
    </fill>
    <fill>
      <patternFill patternType="solid">
        <fgColor theme="6" tint="0.59999389629810485"/>
        <bgColor indexed="64"/>
      </patternFill>
    </fill>
  </fills>
  <borders count="58">
    <border>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bottom style="medium">
        <color auto="1"/>
      </bottom>
      <diagonal/>
    </border>
    <border>
      <left/>
      <right/>
      <top style="thin">
        <color auto="1"/>
      </top>
      <bottom/>
      <diagonal/>
    </border>
    <border>
      <left style="thin">
        <color rgb="FF80807F"/>
      </left>
      <right style="thin">
        <color rgb="FF80807F"/>
      </right>
      <top style="thin">
        <color rgb="FF80807F"/>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rgb="FF80807F"/>
      </left>
      <right style="thin">
        <color rgb="FF80807F"/>
      </right>
      <top/>
      <bottom/>
      <diagonal/>
    </border>
    <border>
      <left/>
      <right style="thin">
        <color auto="1"/>
      </right>
      <top/>
      <bottom style="thin">
        <color auto="1"/>
      </bottom>
      <diagonal/>
    </border>
    <border>
      <left style="thin">
        <color theme="0" tint="-0.499984740745262"/>
      </left>
      <right style="thin">
        <color rgb="FF80807F"/>
      </right>
      <top style="thin">
        <color theme="0" tint="-0.499984740745262"/>
      </top>
      <bottom style="thin">
        <color theme="0" tint="-0.499984740745262"/>
      </bottom>
      <diagonal/>
    </border>
    <border>
      <left/>
      <right/>
      <top style="thin">
        <color rgb="FF80807F"/>
      </top>
      <bottom/>
      <diagonal/>
    </border>
    <border>
      <left/>
      <right/>
      <top style="thin">
        <color theme="0" tint="-0.499984740745262"/>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auto="1"/>
      </top>
      <bottom/>
      <diagonal/>
    </border>
    <border>
      <left style="thin">
        <color theme="1"/>
      </left>
      <right/>
      <top/>
      <bottom style="medium">
        <color indexed="64"/>
      </bottom>
      <diagonal/>
    </border>
    <border>
      <left/>
      <right style="thin">
        <color theme="1"/>
      </right>
      <top/>
      <bottom style="medium">
        <color indexed="64"/>
      </bottom>
      <diagonal/>
    </border>
    <border>
      <left style="medium">
        <color indexed="64"/>
      </left>
      <right/>
      <top/>
      <bottom style="medium">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auto="1"/>
      </top>
      <bottom style="thin">
        <color indexed="64"/>
      </bottom>
      <diagonal/>
    </border>
    <border>
      <left/>
      <right style="thin">
        <color theme="0" tint="-0.499984740745262"/>
      </right>
      <top style="thin">
        <color auto="1"/>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499984740745262"/>
      </left>
      <right style="thin">
        <color theme="0" tint="-0.499984740745262"/>
      </right>
      <top style="thin">
        <color indexed="64"/>
      </top>
      <bottom style="thin">
        <color indexed="64"/>
      </bottom>
      <diagonal/>
    </border>
    <border>
      <left style="thin">
        <color auto="1"/>
      </left>
      <right style="thin">
        <color theme="0" tint="-0.499984740745262"/>
      </right>
      <top style="thin">
        <color theme="0" tint="-0.499984740745262"/>
      </top>
      <bottom style="thin">
        <color indexed="64"/>
      </bottom>
      <diagonal/>
    </border>
    <border>
      <left style="medium">
        <color auto="1"/>
      </left>
      <right/>
      <top style="medium">
        <color auto="1"/>
      </top>
      <bottom/>
      <diagonal/>
    </border>
    <border>
      <left/>
      <right/>
      <top style="medium">
        <color auto="1"/>
      </top>
      <bottom/>
      <diagonal/>
    </border>
  </borders>
  <cellStyleXfs count="9">
    <xf numFmtId="0" fontId="0" fillId="0" borderId="0"/>
    <xf numFmtId="0" fontId="3" fillId="0" borderId="0"/>
    <xf numFmtId="0" fontId="3" fillId="0" borderId="0"/>
    <xf numFmtId="0" fontId="6" fillId="0" borderId="0"/>
    <xf numFmtId="0" fontId="16" fillId="0" borderId="0" applyNumberFormat="0" applyFill="0" applyBorder="0" applyAlignment="0" applyProtection="0"/>
    <xf numFmtId="0" fontId="34" fillId="0" borderId="0"/>
    <xf numFmtId="164" fontId="6" fillId="0" borderId="0"/>
    <xf numFmtId="164" fontId="6" fillId="0" borderId="0">
      <alignment vertical="top"/>
    </xf>
    <xf numFmtId="0" fontId="78" fillId="0" borderId="0" applyNumberFormat="0" applyFill="0" applyBorder="0" applyAlignment="0" applyProtection="0"/>
  </cellStyleXfs>
  <cellXfs count="343">
    <xf numFmtId="0" fontId="0" fillId="0" borderId="0" xfId="0"/>
    <xf numFmtId="0" fontId="0" fillId="2" borderId="0" xfId="0" applyFill="1"/>
    <xf numFmtId="0" fontId="5" fillId="0" borderId="0" xfId="0" applyFont="1" applyAlignment="1">
      <alignment wrapText="1"/>
    </xf>
    <xf numFmtId="0" fontId="11" fillId="2" borderId="0" xfId="0" applyFont="1" applyFill="1" applyAlignment="1">
      <alignment horizontal="center"/>
    </xf>
    <xf numFmtId="0" fontId="12" fillId="2" borderId="0" xfId="0" applyFont="1" applyFill="1"/>
    <xf numFmtId="0" fontId="13" fillId="2" borderId="0" xfId="0" applyFont="1" applyFill="1" applyAlignment="1">
      <alignment horizontal="left"/>
    </xf>
    <xf numFmtId="0" fontId="14" fillId="2" borderId="0" xfId="0" applyFont="1" applyFill="1" applyAlignment="1">
      <alignment vertical="center" wrapText="1"/>
    </xf>
    <xf numFmtId="0" fontId="5" fillId="5" borderId="18" xfId="0" applyFont="1" applyFill="1" applyBorder="1" applyAlignment="1">
      <alignment wrapText="1"/>
    </xf>
    <xf numFmtId="0" fontId="12" fillId="3" borderId="19" xfId="0" applyFont="1" applyFill="1" applyBorder="1"/>
    <xf numFmtId="0" fontId="12" fillId="0" borderId="0" xfId="0" applyFont="1"/>
    <xf numFmtId="0" fontId="15" fillId="0" borderId="0" xfId="0" applyFont="1" applyAlignment="1">
      <alignment horizontal="center" vertical="center" wrapText="1"/>
    </xf>
    <xf numFmtId="0" fontId="17" fillId="0" borderId="0" xfId="4" applyFont="1" applyFill="1" applyBorder="1"/>
    <xf numFmtId="0" fontId="15" fillId="6" borderId="3" xfId="0" applyFont="1" applyFill="1" applyBorder="1" applyAlignment="1">
      <alignment horizontal="center" vertical="center" wrapText="1"/>
    </xf>
    <xf numFmtId="0" fontId="12" fillId="2" borderId="16" xfId="0" applyFont="1" applyFill="1" applyBorder="1"/>
    <xf numFmtId="0" fontId="12" fillId="2" borderId="4" xfId="0" applyFont="1" applyFill="1" applyBorder="1"/>
    <xf numFmtId="0" fontId="12" fillId="2" borderId="14" xfId="0" applyFont="1" applyFill="1" applyBorder="1"/>
    <xf numFmtId="0" fontId="12" fillId="2" borderId="6" xfId="0" applyFont="1" applyFill="1" applyBorder="1"/>
    <xf numFmtId="0" fontId="12" fillId="2" borderId="1" xfId="0" applyFont="1" applyFill="1" applyBorder="1"/>
    <xf numFmtId="0" fontId="12" fillId="2" borderId="21" xfId="0" applyFont="1" applyFill="1" applyBorder="1"/>
    <xf numFmtId="0" fontId="12" fillId="2" borderId="13" xfId="0" applyFont="1" applyFill="1" applyBorder="1"/>
    <xf numFmtId="0" fontId="15" fillId="6" borderId="17" xfId="0" applyFont="1" applyFill="1" applyBorder="1" applyAlignment="1">
      <alignment horizontal="center" vertical="center" wrapText="1"/>
    </xf>
    <xf numFmtId="0" fontId="18" fillId="5" borderId="19" xfId="0" applyFont="1" applyFill="1" applyBorder="1" applyAlignment="1">
      <alignment wrapText="1"/>
    </xf>
    <xf numFmtId="0" fontId="18" fillId="5" borderId="22" xfId="0" applyFont="1" applyFill="1" applyBorder="1" applyAlignment="1">
      <alignment wrapText="1"/>
    </xf>
    <xf numFmtId="0" fontId="21" fillId="2" borderId="0" xfId="0" applyFont="1" applyFill="1" applyAlignment="1">
      <alignment horizontal="left"/>
    </xf>
    <xf numFmtId="0" fontId="18" fillId="0" borderId="0" xfId="0" applyFont="1" applyAlignment="1">
      <alignment horizontal="center"/>
    </xf>
    <xf numFmtId="14" fontId="12" fillId="0" borderId="0" xfId="0" applyNumberFormat="1" applyFont="1" applyAlignment="1">
      <alignment horizontal="left"/>
    </xf>
    <xf numFmtId="0" fontId="22" fillId="0" borderId="0" xfId="0" applyFont="1" applyAlignment="1">
      <alignment horizontal="left"/>
    </xf>
    <xf numFmtId="0" fontId="14" fillId="2" borderId="0" xfId="0" applyFont="1" applyFill="1" applyAlignment="1">
      <alignment wrapText="1"/>
    </xf>
    <xf numFmtId="0" fontId="12" fillId="2" borderId="23" xfId="0" applyFont="1" applyFill="1" applyBorder="1"/>
    <xf numFmtId="0" fontId="21" fillId="0" borderId="0" xfId="0" applyFont="1" applyAlignment="1">
      <alignment horizontal="left"/>
    </xf>
    <xf numFmtId="0" fontId="18" fillId="5" borderId="24" xfId="0" applyFont="1" applyFill="1" applyBorder="1" applyAlignment="1">
      <alignment wrapText="1"/>
    </xf>
    <xf numFmtId="0" fontId="18" fillId="2" borderId="0" xfId="0" applyFont="1" applyFill="1" applyAlignment="1">
      <alignment vertical="center"/>
    </xf>
    <xf numFmtId="0" fontId="18" fillId="2" borderId="0" xfId="0" applyFont="1" applyFill="1"/>
    <xf numFmtId="0" fontId="12" fillId="2" borderId="0" xfId="0" applyFont="1" applyFill="1" applyAlignment="1">
      <alignment horizontal="right"/>
    </xf>
    <xf numFmtId="0" fontId="23" fillId="2" borderId="0" xfId="0" applyFont="1" applyFill="1"/>
    <xf numFmtId="0" fontId="18" fillId="5" borderId="10" xfId="0" applyFont="1" applyFill="1" applyBorder="1" applyAlignment="1">
      <alignment horizontal="center"/>
    </xf>
    <xf numFmtId="0" fontId="18" fillId="2" borderId="0" xfId="0" applyFont="1" applyFill="1" applyAlignment="1">
      <alignment horizontal="center"/>
    </xf>
    <xf numFmtId="0" fontId="24" fillId="2" borderId="0" xfId="0" applyFont="1" applyFill="1"/>
    <xf numFmtId="0" fontId="26" fillId="2" borderId="0" xfId="0" applyFont="1" applyFill="1"/>
    <xf numFmtId="0" fontId="12" fillId="2" borderId="5" xfId="0" applyFont="1" applyFill="1" applyBorder="1"/>
    <xf numFmtId="0" fontId="14" fillId="2" borderId="14" xfId="0" applyFont="1" applyFill="1" applyBorder="1" applyAlignment="1">
      <alignment wrapText="1"/>
    </xf>
    <xf numFmtId="0" fontId="27" fillId="2" borderId="0" xfId="0" applyFont="1" applyFill="1" applyAlignment="1">
      <alignment horizontal="center"/>
    </xf>
    <xf numFmtId="4" fontId="27" fillId="2" borderId="0" xfId="0" applyNumberFormat="1" applyFont="1" applyFill="1" applyAlignment="1">
      <alignment horizontal="center"/>
    </xf>
    <xf numFmtId="0" fontId="27" fillId="2" borderId="0" xfId="0" applyFont="1" applyFill="1" applyAlignment="1">
      <alignment horizontal="center" wrapText="1"/>
    </xf>
    <xf numFmtId="0" fontId="28" fillId="2" borderId="0" xfId="0" applyFont="1" applyFill="1" applyAlignment="1">
      <alignment horizontal="left"/>
    </xf>
    <xf numFmtId="0" fontId="29" fillId="2" borderId="0" xfId="0" applyFont="1" applyFill="1" applyAlignment="1">
      <alignment horizontal="left"/>
    </xf>
    <xf numFmtId="0" fontId="8" fillId="2" borderId="0" xfId="0" applyFont="1" applyFill="1" applyAlignment="1">
      <alignment horizontal="left"/>
    </xf>
    <xf numFmtId="0" fontId="4" fillId="2" borderId="0" xfId="0" applyFont="1" applyFill="1" applyAlignment="1">
      <alignment horizontal="center"/>
    </xf>
    <xf numFmtId="0" fontId="19" fillId="6" borderId="25" xfId="0" applyFont="1" applyFill="1" applyBorder="1" applyAlignment="1">
      <alignment horizontal="center"/>
    </xf>
    <xf numFmtId="0" fontId="19" fillId="6" borderId="26" xfId="0" applyFont="1" applyFill="1" applyBorder="1" applyAlignment="1">
      <alignment horizontal="left"/>
    </xf>
    <xf numFmtId="4" fontId="8" fillId="2" borderId="0" xfId="0" applyNumberFormat="1" applyFont="1" applyFill="1" applyAlignment="1">
      <alignment horizontal="center"/>
    </xf>
    <xf numFmtId="0" fontId="19" fillId="6" borderId="28" xfId="0" applyFont="1" applyFill="1" applyBorder="1" applyAlignment="1">
      <alignment horizontal="center"/>
    </xf>
    <xf numFmtId="0" fontId="19" fillId="6" borderId="0" xfId="0" applyFont="1" applyFill="1" applyAlignment="1">
      <alignment horizontal="left"/>
    </xf>
    <xf numFmtId="0" fontId="15" fillId="6" borderId="28" xfId="0" applyFont="1" applyFill="1" applyBorder="1" applyAlignment="1">
      <alignment horizontal="left"/>
    </xf>
    <xf numFmtId="0" fontId="15" fillId="2" borderId="0" xfId="0" applyFont="1" applyFill="1" applyAlignment="1">
      <alignment horizontal="left"/>
    </xf>
    <xf numFmtId="0" fontId="19" fillId="2" borderId="0" xfId="0" applyFont="1" applyFill="1" applyAlignment="1">
      <alignment horizontal="center"/>
    </xf>
    <xf numFmtId="0" fontId="8" fillId="2" borderId="0" xfId="0" applyFont="1" applyFill="1" applyAlignment="1">
      <alignment horizontal="center"/>
    </xf>
    <xf numFmtId="0" fontId="31" fillId="6" borderId="34" xfId="0" applyFont="1" applyFill="1" applyBorder="1" applyAlignment="1">
      <alignment horizontal="center"/>
    </xf>
    <xf numFmtId="0" fontId="30" fillId="6" borderId="34" xfId="0" applyFont="1" applyFill="1" applyBorder="1" applyAlignment="1">
      <alignment horizontal="center"/>
    </xf>
    <xf numFmtId="0" fontId="32" fillId="6" borderId="34" xfId="0" applyFont="1" applyFill="1" applyBorder="1" applyAlignment="1">
      <alignment horizontal="left" vertical="center"/>
    </xf>
    <xf numFmtId="4" fontId="30" fillId="6" borderId="35" xfId="0" applyNumberFormat="1" applyFont="1" applyFill="1" applyBorder="1" applyAlignment="1">
      <alignment horizontal="center"/>
    </xf>
    <xf numFmtId="0" fontId="30" fillId="6" borderId="9" xfId="0" applyFont="1" applyFill="1" applyBorder="1" applyAlignment="1">
      <alignment horizontal="center"/>
    </xf>
    <xf numFmtId="4" fontId="30" fillId="6" borderId="12" xfId="0" applyNumberFormat="1" applyFont="1" applyFill="1" applyBorder="1" applyAlignment="1">
      <alignment horizontal="center"/>
    </xf>
    <xf numFmtId="0" fontId="33" fillId="5" borderId="8" xfId="0" applyFont="1" applyFill="1" applyBorder="1" applyAlignment="1">
      <alignment horizontal="left" vertical="center"/>
    </xf>
    <xf numFmtId="0" fontId="33" fillId="5" borderId="8" xfId="0" applyFont="1" applyFill="1" applyBorder="1" applyAlignment="1">
      <alignment horizontal="center" vertical="center"/>
    </xf>
    <xf numFmtId="0" fontId="8" fillId="2" borderId="0" xfId="0" applyFont="1" applyFill="1" applyAlignment="1">
      <alignment horizontal="center" vertical="center"/>
    </xf>
    <xf numFmtId="3" fontId="35" fillId="3" borderId="10" xfId="5" applyNumberFormat="1" applyFont="1" applyFill="1" applyBorder="1" applyAlignment="1" applyProtection="1">
      <alignment horizontal="center" vertical="center"/>
      <protection locked="0"/>
    </xf>
    <xf numFmtId="3" fontId="36" fillId="3" borderId="10" xfId="5" applyNumberFormat="1" applyFont="1" applyFill="1" applyBorder="1" applyAlignment="1" applyProtection="1">
      <alignment horizontal="center" vertical="center"/>
      <protection locked="0"/>
    </xf>
    <xf numFmtId="3" fontId="35" fillId="3" borderId="10" xfId="0" applyNumberFormat="1" applyFont="1" applyFill="1" applyBorder="1" applyAlignment="1" applyProtection="1">
      <alignment horizontal="center" vertical="center"/>
      <protection locked="0"/>
    </xf>
    <xf numFmtId="3" fontId="36" fillId="3" borderId="10" xfId="0" applyNumberFormat="1" applyFont="1" applyFill="1" applyBorder="1" applyAlignment="1" applyProtection="1">
      <alignment horizontal="center" vertical="center"/>
      <protection locked="0"/>
    </xf>
    <xf numFmtId="3" fontId="8" fillId="3" borderId="7" xfId="0" applyNumberFormat="1" applyFont="1" applyFill="1" applyBorder="1" applyAlignment="1">
      <alignment horizontal="center" vertical="center"/>
    </xf>
    <xf numFmtId="0" fontId="31" fillId="6" borderId="1" xfId="0" applyFont="1" applyFill="1" applyBorder="1" applyAlignment="1">
      <alignment horizontal="center"/>
    </xf>
    <xf numFmtId="0" fontId="32" fillId="6" borderId="9" xfId="0" applyFont="1" applyFill="1" applyBorder="1" applyAlignment="1">
      <alignment horizontal="left" vertical="center"/>
    </xf>
    <xf numFmtId="0" fontId="29" fillId="7" borderId="10" xfId="0" applyFont="1" applyFill="1" applyBorder="1" applyAlignment="1">
      <alignment horizontal="left" wrapText="1"/>
    </xf>
    <xf numFmtId="0" fontId="30" fillId="6" borderId="33" xfId="0" applyFont="1" applyFill="1" applyBorder="1" applyAlignment="1">
      <alignment horizontal="left"/>
    </xf>
    <xf numFmtId="0" fontId="33" fillId="5" borderId="8" xfId="0" applyFont="1" applyFill="1" applyBorder="1" applyAlignment="1">
      <alignment horizontal="center" vertical="center" wrapText="1"/>
    </xf>
    <xf numFmtId="0" fontId="37" fillId="2" borderId="0" xfId="0" applyFont="1" applyFill="1" applyAlignment="1">
      <alignment horizontal="left"/>
    </xf>
    <xf numFmtId="0" fontId="30" fillId="6" borderId="11" xfId="0" applyFont="1" applyFill="1" applyBorder="1" applyAlignment="1">
      <alignment horizontal="left"/>
    </xf>
    <xf numFmtId="14" fontId="29" fillId="2" borderId="0" xfId="0" applyNumberFormat="1" applyFont="1" applyFill="1" applyAlignment="1">
      <alignment horizontal="left"/>
    </xf>
    <xf numFmtId="14" fontId="27" fillId="2" borderId="0" xfId="0" applyNumberFormat="1" applyFont="1" applyFill="1" applyAlignment="1">
      <alignment horizontal="center"/>
    </xf>
    <xf numFmtId="0" fontId="15" fillId="6" borderId="0" xfId="0" applyFont="1" applyFill="1" applyAlignment="1">
      <alignment horizontal="left"/>
    </xf>
    <xf numFmtId="0" fontId="19" fillId="6" borderId="5" xfId="0" applyFont="1" applyFill="1" applyBorder="1" applyAlignment="1">
      <alignment horizontal="center"/>
    </xf>
    <xf numFmtId="0" fontId="19" fillId="6" borderId="16" xfId="0" applyFont="1" applyFill="1" applyBorder="1" applyAlignment="1">
      <alignment horizontal="left"/>
    </xf>
    <xf numFmtId="0" fontId="15" fillId="6" borderId="16" xfId="0" applyFont="1" applyFill="1" applyBorder="1" applyAlignment="1">
      <alignment horizontal="left" vertical="center"/>
    </xf>
    <xf numFmtId="0" fontId="19" fillId="6" borderId="16" xfId="0" applyFont="1" applyFill="1" applyBorder="1" applyAlignment="1">
      <alignment vertical="center"/>
    </xf>
    <xf numFmtId="0" fontId="19" fillId="6" borderId="16" xfId="0" applyFont="1" applyFill="1" applyBorder="1" applyAlignment="1">
      <alignment horizontal="left" vertical="center"/>
    </xf>
    <xf numFmtId="0" fontId="15" fillId="6" borderId="16" xfId="0" applyFont="1" applyFill="1" applyBorder="1" applyAlignment="1">
      <alignment horizontal="center" vertical="center"/>
    </xf>
    <xf numFmtId="0" fontId="0" fillId="6" borderId="16" xfId="0" applyFill="1" applyBorder="1"/>
    <xf numFmtId="0" fontId="0" fillId="6" borderId="36" xfId="0" applyFill="1" applyBorder="1"/>
    <xf numFmtId="0" fontId="19" fillId="6" borderId="14" xfId="0" applyFont="1" applyFill="1" applyBorder="1" applyAlignment="1">
      <alignment horizontal="center"/>
    </xf>
    <xf numFmtId="0" fontId="15" fillId="6" borderId="0" xfId="0" applyFont="1" applyFill="1" applyAlignment="1">
      <alignment horizontal="left" vertical="center"/>
    </xf>
    <xf numFmtId="0" fontId="19" fillId="6" borderId="0" xfId="0" applyFont="1" applyFill="1" applyAlignment="1">
      <alignment vertical="center"/>
    </xf>
    <xf numFmtId="0" fontId="19" fillId="6" borderId="0" xfId="0" applyFont="1" applyFill="1" applyAlignment="1">
      <alignment horizontal="left" vertical="center"/>
    </xf>
    <xf numFmtId="0" fontId="15" fillId="6" borderId="0" xfId="0" applyFont="1" applyFill="1" applyAlignment="1">
      <alignment horizontal="center" vertical="center"/>
    </xf>
    <xf numFmtId="0" fontId="0" fillId="6" borderId="0" xfId="0" applyFill="1"/>
    <xf numFmtId="0" fontId="0" fillId="6" borderId="29" xfId="0" applyFill="1" applyBorder="1"/>
    <xf numFmtId="0" fontId="27" fillId="6" borderId="0" xfId="0" applyFont="1" applyFill="1" applyBorder="1" applyAlignment="1">
      <alignment horizontal="center"/>
    </xf>
    <xf numFmtId="0" fontId="20" fillId="6" borderId="0" xfId="0" applyFont="1" applyFill="1" applyBorder="1" applyAlignment="1">
      <alignment horizontal="left" vertical="center"/>
    </xf>
    <xf numFmtId="0" fontId="5" fillId="6" borderId="0" xfId="0" applyFont="1" applyFill="1" applyBorder="1" applyAlignment="1">
      <alignment horizontal="left"/>
    </xf>
    <xf numFmtId="0" fontId="0" fillId="6" borderId="0" xfId="0" applyFill="1" applyBorder="1" applyAlignment="1">
      <alignment horizontal="left"/>
    </xf>
    <xf numFmtId="0" fontId="0" fillId="6" borderId="0" xfId="0" applyFill="1" applyBorder="1"/>
    <xf numFmtId="0" fontId="38" fillId="6" borderId="0" xfId="0" applyFont="1" applyFill="1" applyBorder="1" applyAlignment="1">
      <alignment horizontal="left" vertical="center"/>
    </xf>
    <xf numFmtId="0" fontId="19" fillId="6" borderId="0" xfId="0" applyFont="1" applyFill="1" applyBorder="1" applyAlignment="1">
      <alignment horizontal="center"/>
    </xf>
    <xf numFmtId="0" fontId="19" fillId="6" borderId="0" xfId="0" applyFont="1" applyFill="1" applyBorder="1" applyAlignment="1">
      <alignment horizontal="left"/>
    </xf>
    <xf numFmtId="4" fontId="19" fillId="6" borderId="0" xfId="0" applyNumberFormat="1" applyFont="1" applyFill="1" applyBorder="1" applyAlignment="1">
      <alignment horizontal="center"/>
    </xf>
    <xf numFmtId="0" fontId="15" fillId="6" borderId="0" xfId="0" applyFont="1" applyFill="1" applyBorder="1" applyAlignment="1">
      <alignment horizontal="center" vertical="center"/>
    </xf>
    <xf numFmtId="0" fontId="15" fillId="6" borderId="0" xfId="0" applyFont="1" applyFill="1" applyBorder="1" applyAlignment="1">
      <alignment horizontal="left"/>
    </xf>
    <xf numFmtId="0" fontId="15" fillId="6" borderId="0" xfId="0" applyFont="1" applyFill="1" applyBorder="1" applyAlignment="1">
      <alignment horizontal="left" vertical="center"/>
    </xf>
    <xf numFmtId="0" fontId="8" fillId="9" borderId="10" xfId="0" applyFont="1" applyFill="1" applyBorder="1" applyAlignment="1">
      <alignment horizontal="left"/>
    </xf>
    <xf numFmtId="0" fontId="30" fillId="6" borderId="0" xfId="0" applyFont="1" applyFill="1"/>
    <xf numFmtId="0" fontId="30" fillId="6" borderId="0" xfId="0" applyFont="1" applyFill="1" applyBorder="1" applyAlignment="1">
      <alignment horizontal="left"/>
    </xf>
    <xf numFmtId="0" fontId="30" fillId="6" borderId="25" xfId="0" applyFont="1" applyFill="1" applyBorder="1" applyAlignment="1">
      <alignment horizontal="center"/>
    </xf>
    <xf numFmtId="0" fontId="30" fillId="6" borderId="26" xfId="0" applyFont="1" applyFill="1" applyBorder="1"/>
    <xf numFmtId="0" fontId="30" fillId="6" borderId="28" xfId="0" applyFont="1" applyFill="1" applyBorder="1" applyAlignment="1">
      <alignment horizontal="left"/>
    </xf>
    <xf numFmtId="0" fontId="30" fillId="6" borderId="0" xfId="0" applyFont="1" applyFill="1" applyAlignment="1">
      <alignment horizontal="left"/>
    </xf>
    <xf numFmtId="0" fontId="15" fillId="6" borderId="26" xfId="0" applyFont="1" applyFill="1" applyBorder="1" applyAlignment="1">
      <alignment horizontal="center"/>
    </xf>
    <xf numFmtId="0" fontId="11" fillId="6" borderId="26" xfId="0" applyFont="1" applyFill="1" applyBorder="1" applyAlignment="1">
      <alignment horizontal="right"/>
    </xf>
    <xf numFmtId="0" fontId="15" fillId="6" borderId="0" xfId="0" applyFont="1" applyFill="1" applyAlignment="1">
      <alignment horizontal="center"/>
    </xf>
    <xf numFmtId="0" fontId="11" fillId="6" borderId="0" xfId="0" applyFont="1" applyFill="1" applyAlignment="1">
      <alignment horizontal="right"/>
    </xf>
    <xf numFmtId="0" fontId="40" fillId="6" borderId="0" xfId="0" applyFont="1" applyFill="1" applyAlignment="1">
      <alignment horizontal="left"/>
    </xf>
    <xf numFmtId="0" fontId="20" fillId="6" borderId="0" xfId="0" applyFont="1" applyFill="1" applyAlignment="1">
      <alignment horizontal="left"/>
    </xf>
    <xf numFmtId="0" fontId="15" fillId="6" borderId="37" xfId="0" applyFont="1" applyFill="1" applyBorder="1" applyAlignment="1">
      <alignment horizontal="left" vertical="center"/>
    </xf>
    <xf numFmtId="0" fontId="20" fillId="6" borderId="15" xfId="0" applyFont="1" applyFill="1" applyBorder="1" applyAlignment="1">
      <alignment horizontal="left" vertical="center"/>
    </xf>
    <xf numFmtId="0" fontId="15" fillId="6" borderId="15" xfId="0" applyFont="1" applyFill="1" applyBorder="1" applyAlignment="1">
      <alignment horizontal="center" vertical="center"/>
    </xf>
    <xf numFmtId="0" fontId="11" fillId="6" borderId="15" xfId="0" applyFont="1" applyFill="1" applyBorder="1" applyAlignment="1">
      <alignment horizontal="right" vertical="center"/>
    </xf>
    <xf numFmtId="0" fontId="11" fillId="6" borderId="26" xfId="0" applyFont="1" applyFill="1" applyBorder="1" applyAlignment="1">
      <alignment horizontal="center"/>
    </xf>
    <xf numFmtId="0" fontId="11" fillId="6" borderId="27" xfId="0" applyFont="1" applyFill="1" applyBorder="1" applyAlignment="1">
      <alignment horizontal="center"/>
    </xf>
    <xf numFmtId="0" fontId="11" fillId="2" borderId="0" xfId="0" applyFont="1" applyFill="1" applyAlignment="1">
      <alignment horizontal="right"/>
    </xf>
    <xf numFmtId="0" fontId="11" fillId="6" borderId="0" xfId="0" applyFont="1" applyFill="1" applyAlignment="1">
      <alignment horizontal="center"/>
    </xf>
    <xf numFmtId="0" fontId="11" fillId="6" borderId="29" xfId="0" applyFont="1" applyFill="1" applyBorder="1" applyAlignment="1">
      <alignment horizontal="center"/>
    </xf>
    <xf numFmtId="0" fontId="11" fillId="6" borderId="15" xfId="0" applyFont="1" applyFill="1" applyBorder="1" applyAlignment="1">
      <alignment horizontal="center" vertical="center"/>
    </xf>
    <xf numFmtId="0" fontId="11" fillId="6" borderId="38" xfId="0" applyFont="1" applyFill="1" applyBorder="1" applyAlignment="1">
      <alignment horizontal="center" vertical="center"/>
    </xf>
    <xf numFmtId="0" fontId="11" fillId="6" borderId="0" xfId="0" applyFont="1" applyFill="1" applyBorder="1" applyAlignment="1">
      <alignment horizontal="right" vertical="center"/>
    </xf>
    <xf numFmtId="0" fontId="11" fillId="6" borderId="0" xfId="0" applyFont="1" applyFill="1" applyBorder="1" applyAlignment="1">
      <alignment horizontal="center" vertical="center"/>
    </xf>
    <xf numFmtId="0" fontId="30" fillId="6" borderId="26" xfId="0" applyFont="1" applyFill="1" applyBorder="1" applyAlignment="1">
      <alignment horizontal="left"/>
    </xf>
    <xf numFmtId="0" fontId="9" fillId="10" borderId="16" xfId="0" applyFont="1" applyFill="1" applyBorder="1"/>
    <xf numFmtId="0" fontId="31" fillId="6" borderId="28" xfId="0" applyFont="1" applyFill="1" applyBorder="1" applyAlignment="1">
      <alignment horizontal="left"/>
    </xf>
    <xf numFmtId="0" fontId="9" fillId="10" borderId="0" xfId="0" applyFont="1" applyFill="1"/>
    <xf numFmtId="0" fontId="41" fillId="6" borderId="0" xfId="0" applyFont="1" applyFill="1" applyAlignment="1">
      <alignment horizontal="left"/>
    </xf>
    <xf numFmtId="0" fontId="41" fillId="6" borderId="0" xfId="0" applyFont="1" applyFill="1" applyBorder="1" applyAlignment="1">
      <alignment horizontal="center"/>
    </xf>
    <xf numFmtId="0" fontId="41" fillId="6" borderId="0" xfId="0" applyFont="1" applyFill="1" applyBorder="1" applyAlignment="1">
      <alignment horizontal="left"/>
    </xf>
    <xf numFmtId="3" fontId="2" fillId="3" borderId="10" xfId="5" applyNumberFormat="1" applyFont="1" applyFill="1" applyBorder="1" applyAlignment="1" applyProtection="1">
      <alignment horizontal="left" vertical="center"/>
      <protection locked="0"/>
    </xf>
    <xf numFmtId="0" fontId="42" fillId="2" borderId="0" xfId="0" applyFont="1" applyFill="1" applyAlignment="1">
      <alignment horizontal="center"/>
    </xf>
    <xf numFmtId="0" fontId="43" fillId="2" borderId="0" xfId="0" applyFont="1" applyFill="1" applyAlignment="1">
      <alignment horizontal="center"/>
    </xf>
    <xf numFmtId="0" fontId="44" fillId="7" borderId="10" xfId="0" applyFont="1" applyFill="1" applyBorder="1" applyAlignment="1">
      <alignment horizontal="left" wrapText="1"/>
    </xf>
    <xf numFmtId="0" fontId="42" fillId="9" borderId="10" xfId="0" applyFont="1" applyFill="1" applyBorder="1" applyAlignment="1">
      <alignment horizontal="left"/>
    </xf>
    <xf numFmtId="0" fontId="45" fillId="2" borderId="0" xfId="0" applyFont="1" applyFill="1" applyAlignment="1">
      <alignment horizontal="center" vertical="center"/>
    </xf>
    <xf numFmtId="0" fontId="47" fillId="2" borderId="0" xfId="0" applyFont="1" applyFill="1"/>
    <xf numFmtId="0" fontId="48" fillId="6" borderId="25" xfId="0" applyFont="1" applyFill="1" applyBorder="1"/>
    <xf numFmtId="0" fontId="49" fillId="6" borderId="26" xfId="0" applyFont="1" applyFill="1" applyBorder="1"/>
    <xf numFmtId="0" fontId="49" fillId="6" borderId="27" xfId="0" applyFont="1" applyFill="1" applyBorder="1"/>
    <xf numFmtId="0" fontId="50" fillId="2" borderId="0" xfId="0" applyFont="1" applyFill="1"/>
    <xf numFmtId="0" fontId="49" fillId="6" borderId="28" xfId="0" applyFont="1" applyFill="1" applyBorder="1"/>
    <xf numFmtId="0" fontId="49" fillId="6" borderId="0" xfId="0" applyFont="1" applyFill="1"/>
    <xf numFmtId="0" fontId="49" fillId="6" borderId="29" xfId="0" applyFont="1" applyFill="1" applyBorder="1"/>
    <xf numFmtId="0" fontId="49" fillId="6" borderId="30" xfId="0" applyFont="1" applyFill="1" applyBorder="1"/>
    <xf numFmtId="0" fontId="49" fillId="6" borderId="31" xfId="0" applyFont="1" applyFill="1" applyBorder="1"/>
    <xf numFmtId="0" fontId="49" fillId="6" borderId="32" xfId="0" applyFont="1" applyFill="1" applyBorder="1"/>
    <xf numFmtId="0" fontId="51" fillId="10" borderId="5" xfId="0" applyFont="1" applyFill="1" applyBorder="1"/>
    <xf numFmtId="0" fontId="47" fillId="10" borderId="16" xfId="0" applyFont="1" applyFill="1" applyBorder="1"/>
    <xf numFmtId="0" fontId="47" fillId="10" borderId="4" xfId="0" applyFont="1" applyFill="1" applyBorder="1"/>
    <xf numFmtId="0" fontId="47" fillId="10" borderId="14" xfId="0" applyFont="1" applyFill="1" applyBorder="1"/>
    <xf numFmtId="0" fontId="49" fillId="10" borderId="0" xfId="0" applyFont="1" applyFill="1"/>
    <xf numFmtId="0" fontId="47" fillId="10" borderId="0" xfId="0" applyFont="1" applyFill="1"/>
    <xf numFmtId="0" fontId="47" fillId="10" borderId="6" xfId="0" applyFont="1" applyFill="1" applyBorder="1"/>
    <xf numFmtId="0" fontId="47" fillId="10" borderId="13" xfId="0" applyFont="1" applyFill="1" applyBorder="1"/>
    <xf numFmtId="0" fontId="49" fillId="10" borderId="1" xfId="0" applyFont="1" applyFill="1" applyBorder="1"/>
    <xf numFmtId="0" fontId="47" fillId="10" borderId="1" xfId="0" applyFont="1" applyFill="1" applyBorder="1"/>
    <xf numFmtId="0" fontId="47" fillId="10" borderId="21" xfId="0" applyFont="1" applyFill="1" applyBorder="1"/>
    <xf numFmtId="0" fontId="51" fillId="6" borderId="25" xfId="0" applyFont="1" applyFill="1" applyBorder="1"/>
    <xf numFmtId="0" fontId="46" fillId="5" borderId="26" xfId="0" applyFont="1" applyFill="1" applyBorder="1"/>
    <xf numFmtId="0" fontId="52" fillId="5" borderId="26" xfId="0" applyFont="1" applyFill="1" applyBorder="1"/>
    <xf numFmtId="0" fontId="53" fillId="5" borderId="26" xfId="0" applyFont="1" applyFill="1" applyBorder="1"/>
    <xf numFmtId="0" fontId="47" fillId="5" borderId="26" xfId="0" applyFont="1" applyFill="1" applyBorder="1"/>
    <xf numFmtId="0" fontId="47" fillId="5" borderId="27" xfId="0" applyFont="1" applyFill="1" applyBorder="1"/>
    <xf numFmtId="0" fontId="47" fillId="5" borderId="30" xfId="0" applyFont="1" applyFill="1" applyBorder="1"/>
    <xf numFmtId="0" fontId="47" fillId="5" borderId="31" xfId="0" applyFont="1" applyFill="1" applyBorder="1"/>
    <xf numFmtId="0" fontId="47" fillId="5" borderId="32" xfId="0" applyFont="1" applyFill="1" applyBorder="1"/>
    <xf numFmtId="0" fontId="51" fillId="6" borderId="5" xfId="0" applyFont="1" applyFill="1" applyBorder="1"/>
    <xf numFmtId="0" fontId="46" fillId="5" borderId="16" xfId="0" applyFont="1" applyFill="1" applyBorder="1"/>
    <xf numFmtId="0" fontId="52" fillId="5" borderId="16" xfId="0" applyFont="1" applyFill="1" applyBorder="1"/>
    <xf numFmtId="0" fontId="47" fillId="5" borderId="16" xfId="0" applyFont="1" applyFill="1" applyBorder="1"/>
    <xf numFmtId="0" fontId="47" fillId="5" borderId="4" xfId="0" applyFont="1" applyFill="1" applyBorder="1"/>
    <xf numFmtId="0" fontId="35" fillId="5" borderId="13" xfId="0" applyFont="1" applyFill="1" applyBorder="1"/>
    <xf numFmtId="0" fontId="47" fillId="5" borderId="1" xfId="0" applyFont="1" applyFill="1" applyBorder="1"/>
    <xf numFmtId="0" fontId="47" fillId="5" borderId="21" xfId="0" applyFont="1" applyFill="1" applyBorder="1"/>
    <xf numFmtId="0" fontId="53" fillId="5" borderId="16" xfId="0" applyFont="1" applyFill="1" applyBorder="1"/>
    <xf numFmtId="0" fontId="47" fillId="5" borderId="14" xfId="0" applyFont="1" applyFill="1" applyBorder="1"/>
    <xf numFmtId="0" fontId="47" fillId="5" borderId="0" xfId="0" applyFont="1" applyFill="1"/>
    <xf numFmtId="0" fontId="47" fillId="5" borderId="6" xfId="0" applyFont="1" applyFill="1" applyBorder="1"/>
    <xf numFmtId="0" fontId="47" fillId="3" borderId="0" xfId="0" applyFont="1" applyFill="1" applyAlignment="1">
      <alignment horizontal="left"/>
    </xf>
    <xf numFmtId="0" fontId="47" fillId="3" borderId="0" xfId="0" applyFont="1" applyFill="1" applyAlignment="1">
      <alignment wrapText="1"/>
    </xf>
    <xf numFmtId="0" fontId="47" fillId="5" borderId="13" xfId="0" applyFont="1" applyFill="1" applyBorder="1"/>
    <xf numFmtId="0" fontId="47" fillId="11" borderId="1" xfId="0" applyFont="1" applyFill="1" applyBorder="1"/>
    <xf numFmtId="0" fontId="46" fillId="5" borderId="31" xfId="0" applyFont="1" applyFill="1" applyBorder="1"/>
    <xf numFmtId="0" fontId="46" fillId="2" borderId="0" xfId="0" applyFont="1" applyFill="1"/>
    <xf numFmtId="0" fontId="54" fillId="2" borderId="0" xfId="4" applyNumberFormat="1" applyFont="1" applyFill="1" applyProtection="1"/>
    <xf numFmtId="0" fontId="55" fillId="2" borderId="0" xfId="0" applyFont="1" applyFill="1"/>
    <xf numFmtId="0" fontId="12" fillId="2" borderId="0" xfId="0" applyFont="1" applyFill="1" applyAlignment="1">
      <alignment horizontal="left"/>
    </xf>
    <xf numFmtId="164" fontId="11" fillId="0" borderId="0" xfId="7" applyFont="1" applyAlignment="1"/>
    <xf numFmtId="0" fontId="11" fillId="2" borderId="0" xfId="0" applyFont="1" applyFill="1" applyAlignment="1">
      <alignment horizontal="left"/>
    </xf>
    <xf numFmtId="0" fontId="56" fillId="2" borderId="0" xfId="0" applyFont="1" applyFill="1" applyAlignment="1">
      <alignment horizontal="center"/>
    </xf>
    <xf numFmtId="0" fontId="57" fillId="2" borderId="0" xfId="0" applyFont="1" applyFill="1"/>
    <xf numFmtId="165" fontId="0" fillId="2" borderId="0" xfId="0" applyNumberFormat="1" applyFill="1"/>
    <xf numFmtId="0" fontId="0" fillId="8" borderId="0" xfId="0" applyFill="1"/>
    <xf numFmtId="0" fontId="7" fillId="2" borderId="10" xfId="0" applyFont="1" applyFill="1" applyBorder="1" applyAlignment="1">
      <alignment horizontal="right"/>
    </xf>
    <xf numFmtId="0" fontId="58" fillId="5" borderId="10" xfId="0" applyFont="1" applyFill="1" applyBorder="1" applyAlignment="1">
      <alignment horizontal="right"/>
    </xf>
    <xf numFmtId="0" fontId="58" fillId="9" borderId="10" xfId="0" applyFont="1" applyFill="1" applyBorder="1" applyAlignment="1">
      <alignment horizontal="right"/>
    </xf>
    <xf numFmtId="166" fontId="58" fillId="2" borderId="0" xfId="0" applyNumberFormat="1" applyFont="1" applyFill="1" applyAlignment="1">
      <alignment horizontal="right"/>
    </xf>
    <xf numFmtId="0" fontId="58" fillId="2" borderId="10" xfId="0" applyFont="1" applyFill="1" applyBorder="1"/>
    <xf numFmtId="165" fontId="58" fillId="2" borderId="0" xfId="0" applyNumberFormat="1" applyFont="1" applyFill="1" applyAlignment="1">
      <alignment horizontal="right"/>
    </xf>
    <xf numFmtId="0" fontId="7" fillId="2" borderId="10" xfId="0" applyFont="1" applyFill="1" applyBorder="1"/>
    <xf numFmtId="0" fontId="7" fillId="5" borderId="10" xfId="0" applyFont="1" applyFill="1" applyBorder="1" applyAlignment="1">
      <alignment horizontal="right"/>
    </xf>
    <xf numFmtId="0" fontId="7" fillId="9" borderId="10" xfId="0" applyFont="1" applyFill="1" applyBorder="1" applyAlignment="1">
      <alignment horizontal="right"/>
    </xf>
    <xf numFmtId="0" fontId="59" fillId="2" borderId="10" xfId="0" applyFont="1" applyFill="1" applyBorder="1"/>
    <xf numFmtId="0" fontId="60" fillId="5" borderId="10" xfId="0" applyFont="1" applyFill="1" applyBorder="1"/>
    <xf numFmtId="167" fontId="60" fillId="9" borderId="10" xfId="0" applyNumberFormat="1" applyFont="1" applyFill="1" applyBorder="1"/>
    <xf numFmtId="168" fontId="0" fillId="2" borderId="0" xfId="0" applyNumberFormat="1" applyFill="1"/>
    <xf numFmtId="0" fontId="61" fillId="2" borderId="10" xfId="0" applyFont="1" applyFill="1" applyBorder="1"/>
    <xf numFmtId="0" fontId="62" fillId="2" borderId="10" xfId="0" applyFont="1" applyFill="1" applyBorder="1"/>
    <xf numFmtId="166" fontId="0" fillId="2" borderId="0" xfId="0" applyNumberFormat="1" applyFill="1"/>
    <xf numFmtId="0" fontId="63" fillId="5" borderId="10" xfId="0" applyFont="1" applyFill="1" applyBorder="1"/>
    <xf numFmtId="0" fontId="7" fillId="5" borderId="10" xfId="0" applyFont="1" applyFill="1" applyBorder="1"/>
    <xf numFmtId="0" fontId="64" fillId="2" borderId="10" xfId="0" applyFont="1" applyFill="1" applyBorder="1"/>
    <xf numFmtId="0" fontId="5" fillId="2" borderId="0" xfId="0" applyFont="1" applyFill="1"/>
    <xf numFmtId="0" fontId="65" fillId="2" borderId="10" xfId="0" applyFont="1" applyFill="1" applyBorder="1"/>
    <xf numFmtId="0" fontId="66" fillId="2" borderId="10" xfId="0" applyFont="1" applyFill="1" applyBorder="1"/>
    <xf numFmtId="167" fontId="65" fillId="2" borderId="10" xfId="0" applyNumberFormat="1" applyFont="1" applyFill="1" applyBorder="1"/>
    <xf numFmtId="0" fontId="65" fillId="12" borderId="10" xfId="0" applyFont="1" applyFill="1" applyBorder="1"/>
    <xf numFmtId="0" fontId="7" fillId="2" borderId="0" xfId="0" applyFont="1" applyFill="1"/>
    <xf numFmtId="0" fontId="16" fillId="2" borderId="0" xfId="4" applyFill="1"/>
    <xf numFmtId="3" fontId="35" fillId="3" borderId="10" xfId="5" applyNumberFormat="1" applyFont="1" applyFill="1" applyBorder="1" applyAlignment="1" applyProtection="1">
      <alignment horizontal="left" vertical="center"/>
      <protection locked="0"/>
    </xf>
    <xf numFmtId="3" fontId="1" fillId="3" borderId="10" xfId="5" applyNumberFormat="1" applyFont="1" applyFill="1" applyBorder="1" applyAlignment="1" applyProtection="1">
      <alignment horizontal="left" vertical="center"/>
      <protection locked="0"/>
    </xf>
    <xf numFmtId="0" fontId="68" fillId="2" borderId="0" xfId="0" applyFont="1" applyFill="1" applyAlignment="1">
      <alignment horizontal="center"/>
    </xf>
    <xf numFmtId="0" fontId="16" fillId="2" borderId="0" xfId="4" applyFill="1" applyAlignment="1">
      <alignment horizontal="left" vertical="center"/>
    </xf>
    <xf numFmtId="0" fontId="27" fillId="2" borderId="28" xfId="0" applyFont="1" applyFill="1" applyBorder="1" applyAlignment="1">
      <alignment horizontal="left"/>
    </xf>
    <xf numFmtId="0" fontId="69" fillId="9" borderId="10" xfId="0" applyFont="1" applyFill="1" applyBorder="1" applyAlignment="1">
      <alignment horizontal="left"/>
    </xf>
    <xf numFmtId="0" fontId="70" fillId="9" borderId="10" xfId="0" applyFont="1" applyFill="1" applyBorder="1" applyAlignment="1">
      <alignment horizontal="left"/>
    </xf>
    <xf numFmtId="3" fontId="71" fillId="3" borderId="10" xfId="5" applyNumberFormat="1" applyFont="1" applyFill="1" applyBorder="1" applyAlignment="1" applyProtection="1">
      <alignment horizontal="center" vertical="center"/>
      <protection locked="0"/>
    </xf>
    <xf numFmtId="3" fontId="72" fillId="3" borderId="10" xfId="5" applyNumberFormat="1" applyFont="1" applyFill="1" applyBorder="1" applyAlignment="1" applyProtection="1">
      <alignment horizontal="left" vertical="center"/>
      <protection locked="0"/>
    </xf>
    <xf numFmtId="0" fontId="73" fillId="2" borderId="0" xfId="0" applyFont="1" applyFill="1"/>
    <xf numFmtId="0" fontId="27" fillId="2" borderId="0" xfId="0" applyFont="1" applyFill="1" applyBorder="1" applyAlignment="1">
      <alignment horizontal="center"/>
    </xf>
    <xf numFmtId="4" fontId="15" fillId="2" borderId="0" xfId="0" applyNumberFormat="1" applyFont="1" applyFill="1" applyBorder="1" applyAlignment="1">
      <alignment horizontal="center"/>
    </xf>
    <xf numFmtId="4" fontId="8" fillId="2" borderId="0" xfId="0" applyNumberFormat="1" applyFont="1" applyFill="1" applyBorder="1" applyAlignment="1">
      <alignment horizontal="center"/>
    </xf>
    <xf numFmtId="4" fontId="27" fillId="2" borderId="0" xfId="0" applyNumberFormat="1" applyFont="1" applyFill="1" applyBorder="1" applyAlignment="1">
      <alignment horizontal="center"/>
    </xf>
    <xf numFmtId="3" fontId="8" fillId="2" borderId="0" xfId="0" applyNumberFormat="1" applyFont="1" applyFill="1" applyAlignment="1">
      <alignment horizontal="center"/>
    </xf>
    <xf numFmtId="3" fontId="8" fillId="3" borderId="40" xfId="0" applyNumberFormat="1" applyFont="1" applyFill="1" applyBorder="1" applyAlignment="1">
      <alignment horizontal="center" vertical="center"/>
    </xf>
    <xf numFmtId="3" fontId="35" fillId="3" borderId="8" xfId="5" applyNumberFormat="1" applyFont="1" applyFill="1" applyBorder="1" applyAlignment="1" applyProtection="1">
      <alignment horizontal="left" vertical="center"/>
      <protection locked="0"/>
    </xf>
    <xf numFmtId="3" fontId="8" fillId="3" borderId="41" xfId="0" applyNumberFormat="1" applyFont="1" applyFill="1" applyBorder="1" applyAlignment="1">
      <alignment horizontal="center" vertical="center"/>
    </xf>
    <xf numFmtId="3" fontId="8" fillId="9" borderId="10" xfId="0" applyNumberFormat="1" applyFont="1" applyFill="1" applyBorder="1" applyAlignment="1">
      <alignment horizontal="center"/>
    </xf>
    <xf numFmtId="3" fontId="8" fillId="3" borderId="30" xfId="0" applyNumberFormat="1" applyFont="1" applyFill="1" applyBorder="1" applyAlignment="1">
      <alignment horizontal="center" vertical="center"/>
    </xf>
    <xf numFmtId="3" fontId="8" fillId="3" borderId="32" xfId="0" applyNumberFormat="1" applyFont="1" applyFill="1" applyBorder="1" applyAlignment="1">
      <alignment horizontal="center" vertical="center"/>
    </xf>
    <xf numFmtId="3" fontId="8" fillId="3" borderId="42" xfId="0" applyNumberFormat="1" applyFont="1" applyFill="1" applyBorder="1" applyAlignment="1">
      <alignment horizontal="center" vertical="center"/>
    </xf>
    <xf numFmtId="3" fontId="8" fillId="3" borderId="10" xfId="0" applyNumberFormat="1" applyFont="1" applyFill="1" applyBorder="1" applyAlignment="1">
      <alignment horizontal="center" vertical="center"/>
    </xf>
    <xf numFmtId="0" fontId="20" fillId="6" borderId="20"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0" fillId="0" borderId="0" xfId="0" applyFont="1"/>
    <xf numFmtId="3" fontId="8" fillId="9" borderId="7" xfId="0" applyNumberFormat="1" applyFont="1" applyFill="1" applyBorder="1" applyAlignment="1">
      <alignment horizontal="center" vertical="center"/>
    </xf>
    <xf numFmtId="0" fontId="74" fillId="2" borderId="0" xfId="0" applyFont="1" applyFill="1" applyAlignment="1">
      <alignment vertical="center"/>
    </xf>
    <xf numFmtId="0" fontId="21" fillId="5" borderId="19" xfId="0" applyFont="1" applyFill="1" applyBorder="1"/>
    <xf numFmtId="0" fontId="21" fillId="5" borderId="43" xfId="0" applyFont="1" applyFill="1" applyBorder="1"/>
    <xf numFmtId="0" fontId="75" fillId="13" borderId="0" xfId="3" applyFont="1" applyFill="1" applyAlignment="1">
      <alignment horizontal="center"/>
    </xf>
    <xf numFmtId="0" fontId="76" fillId="14" borderId="0" xfId="3" applyFont="1" applyFill="1"/>
    <xf numFmtId="0" fontId="76" fillId="0" borderId="0" xfId="3" applyFont="1"/>
    <xf numFmtId="0" fontId="76" fillId="13" borderId="0" xfId="3" applyFont="1" applyFill="1" applyAlignment="1">
      <alignment vertical="center"/>
    </xf>
    <xf numFmtId="0" fontId="76" fillId="13" borderId="0" xfId="3" applyFont="1" applyFill="1"/>
    <xf numFmtId="0" fontId="77" fillId="14" borderId="0" xfId="3" applyFont="1" applyFill="1"/>
    <xf numFmtId="0" fontId="75" fillId="15" borderId="46" xfId="3" applyFont="1" applyFill="1" applyBorder="1" applyAlignment="1">
      <alignment vertical="center"/>
    </xf>
    <xf numFmtId="0" fontId="75" fillId="15" borderId="46" xfId="3" applyFont="1" applyFill="1" applyBorder="1"/>
    <xf numFmtId="0" fontId="76" fillId="13" borderId="47" xfId="3" applyFont="1" applyFill="1" applyBorder="1" applyAlignment="1">
      <alignment horizontal="left" vertical="center"/>
    </xf>
    <xf numFmtId="0" fontId="76" fillId="0" borderId="47" xfId="3" applyFont="1" applyBorder="1" applyAlignment="1" applyProtection="1">
      <alignment horizontal="left"/>
      <protection locked="0"/>
    </xf>
    <xf numFmtId="0" fontId="76" fillId="9" borderId="47" xfId="3" applyFont="1" applyFill="1" applyBorder="1" applyAlignment="1" applyProtection="1">
      <alignment horizontal="left"/>
      <protection locked="0"/>
    </xf>
    <xf numFmtId="0" fontId="78" fillId="0" borderId="47" xfId="8" applyFill="1" applyBorder="1" applyAlignment="1" applyProtection="1">
      <alignment horizontal="left"/>
      <protection locked="0"/>
    </xf>
    <xf numFmtId="0" fontId="76" fillId="13" borderId="46" xfId="3" applyFont="1" applyFill="1" applyBorder="1" applyAlignment="1">
      <alignment horizontal="left" vertical="center"/>
    </xf>
    <xf numFmtId="0" fontId="76" fillId="5" borderId="46" xfId="3" applyFont="1" applyFill="1" applyBorder="1" applyAlignment="1" applyProtection="1">
      <alignment horizontal="left"/>
      <protection locked="0"/>
    </xf>
    <xf numFmtId="0" fontId="76" fillId="0" borderId="46" xfId="3" applyFont="1" applyBorder="1" applyAlignment="1" applyProtection="1">
      <alignment horizontal="left"/>
      <protection locked="0"/>
    </xf>
    <xf numFmtId="0" fontId="79" fillId="0" borderId="48" xfId="3" applyFont="1" applyBorder="1" applyAlignment="1">
      <alignment vertical="top" wrapText="1"/>
    </xf>
    <xf numFmtId="0" fontId="79" fillId="0" borderId="0" xfId="3" applyFont="1" applyAlignment="1">
      <alignment vertical="top" wrapText="1"/>
    </xf>
    <xf numFmtId="0" fontId="75" fillId="0" borderId="0" xfId="3" applyFont="1" applyAlignment="1">
      <alignment vertical="center"/>
    </xf>
    <xf numFmtId="0" fontId="76" fillId="0" borderId="0" xfId="3" applyFont="1" applyAlignment="1">
      <alignment horizontal="left"/>
    </xf>
    <xf numFmtId="0" fontId="81" fillId="4" borderId="15" xfId="0" applyFont="1" applyFill="1" applyBorder="1" applyAlignment="1">
      <alignment horizontal="center" vertical="top" wrapText="1"/>
    </xf>
    <xf numFmtId="0" fontId="80" fillId="4" borderId="15" xfId="0" applyFont="1" applyFill="1" applyBorder="1" applyAlignment="1">
      <alignment horizontal="center" vertical="top" wrapText="1"/>
    </xf>
    <xf numFmtId="0" fontId="0" fillId="4" borderId="0" xfId="0" applyFill="1"/>
    <xf numFmtId="0" fontId="81" fillId="0" borderId="49" xfId="0" applyFont="1" applyBorder="1" applyAlignment="1">
      <alignment vertical="top" wrapText="1"/>
    </xf>
    <xf numFmtId="0" fontId="80" fillId="15" borderId="49" xfId="0" applyFont="1" applyFill="1" applyBorder="1" applyAlignment="1">
      <alignment horizontal="center" vertical="top" wrapText="1"/>
    </xf>
    <xf numFmtId="0" fontId="80" fillId="15" borderId="50" xfId="0" applyFont="1" applyFill="1" applyBorder="1" applyAlignment="1">
      <alignment horizontal="center" vertical="top" wrapText="1"/>
    </xf>
    <xf numFmtId="0" fontId="82" fillId="4" borderId="39" xfId="0" applyFont="1" applyFill="1" applyBorder="1" applyAlignment="1">
      <alignment horizontal="center" vertical="top" wrapText="1"/>
    </xf>
    <xf numFmtId="0" fontId="8" fillId="13" borderId="0" xfId="3" applyFont="1" applyFill="1" applyAlignment="1">
      <alignment horizontal="center"/>
    </xf>
    <xf numFmtId="0" fontId="75" fillId="9" borderId="0" xfId="3" applyFont="1" applyFill="1"/>
    <xf numFmtId="0" fontId="0" fillId="0" borderId="0" xfId="0" applyAlignment="1">
      <alignment vertical="center"/>
    </xf>
    <xf numFmtId="0" fontId="81" fillId="0" borderId="49" xfId="0" applyFont="1" applyBorder="1" applyAlignment="1">
      <alignment horizontal="left" vertical="top" wrapText="1" indent="1"/>
    </xf>
    <xf numFmtId="0" fontId="15" fillId="6" borderId="0" xfId="0" applyFont="1" applyFill="1" applyBorder="1" applyAlignment="1">
      <alignment horizontal="center" vertical="center" wrapText="1"/>
    </xf>
    <xf numFmtId="0" fontId="37" fillId="5" borderId="18" xfId="0" applyFont="1" applyFill="1" applyBorder="1" applyAlignment="1">
      <alignment wrapText="1"/>
    </xf>
    <xf numFmtId="0" fontId="12" fillId="3" borderId="54" xfId="0" applyFont="1" applyFill="1" applyBorder="1"/>
    <xf numFmtId="0" fontId="12" fillId="3" borderId="55" xfId="0" applyFont="1" applyFill="1" applyBorder="1"/>
    <xf numFmtId="0" fontId="75" fillId="0" borderId="0" xfId="3" applyFont="1" applyAlignment="1">
      <alignment vertical="center" wrapText="1"/>
    </xf>
    <xf numFmtId="0" fontId="76" fillId="0" borderId="0" xfId="3" applyFont="1" applyAlignment="1">
      <alignment horizontal="left" wrapText="1"/>
    </xf>
    <xf numFmtId="0" fontId="76" fillId="0" borderId="0" xfId="3" applyFont="1" applyAlignment="1">
      <alignment wrapText="1"/>
    </xf>
    <xf numFmtId="0" fontId="75" fillId="0" borderId="0" xfId="3" applyFont="1" applyAlignment="1">
      <alignment horizontal="left" vertical="center" wrapText="1" indent="1"/>
    </xf>
    <xf numFmtId="0" fontId="80" fillId="0" borderId="57" xfId="0" applyFont="1" applyBorder="1" applyAlignment="1">
      <alignment horizontal="left" vertical="center" wrapText="1"/>
    </xf>
    <xf numFmtId="0" fontId="80" fillId="0" borderId="50" xfId="0" applyFont="1" applyBorder="1" applyAlignment="1">
      <alignment horizontal="left" vertical="center" wrapText="1"/>
    </xf>
    <xf numFmtId="0" fontId="81" fillId="0" borderId="56" xfId="0" applyFont="1" applyBorder="1" applyAlignment="1">
      <alignment horizontal="left" vertical="center" wrapText="1"/>
    </xf>
    <xf numFmtId="0" fontId="47" fillId="5" borderId="0" xfId="0" applyFont="1" applyFill="1" applyAlignment="1">
      <alignment horizontal="left" wrapText="1"/>
    </xf>
    <xf numFmtId="0" fontId="47" fillId="5" borderId="6" xfId="0" applyFont="1" applyFill="1" applyBorder="1" applyAlignment="1">
      <alignment horizontal="left" wrapText="1"/>
    </xf>
    <xf numFmtId="0" fontId="47" fillId="5" borderId="1" xfId="0" applyFont="1" applyFill="1" applyBorder="1" applyAlignment="1">
      <alignment horizontal="left" wrapText="1"/>
    </xf>
    <xf numFmtId="0" fontId="47" fillId="5" borderId="21" xfId="0" applyFont="1" applyFill="1" applyBorder="1" applyAlignment="1">
      <alignment horizontal="left" wrapText="1"/>
    </xf>
    <xf numFmtId="0" fontId="80" fillId="0" borderId="51" xfId="0" applyFont="1" applyBorder="1" applyAlignment="1">
      <alignment horizontal="left" vertical="center" wrapText="1"/>
    </xf>
    <xf numFmtId="0" fontId="80" fillId="0" borderId="52" xfId="0" applyFont="1" applyBorder="1" applyAlignment="1">
      <alignment horizontal="left" vertical="center" wrapText="1"/>
    </xf>
    <xf numFmtId="0" fontId="80" fillId="0" borderId="53" xfId="0" applyFont="1" applyBorder="1" applyAlignment="1">
      <alignment horizontal="left" vertical="center" wrapText="1"/>
    </xf>
    <xf numFmtId="0" fontId="15" fillId="6" borderId="0" xfId="0" applyFont="1" applyFill="1" applyAlignment="1">
      <alignment horizontal="center" vertical="center" wrapText="1"/>
    </xf>
    <xf numFmtId="0" fontId="18" fillId="5" borderId="10" xfId="0" applyFont="1" applyFill="1" applyBorder="1" applyAlignment="1">
      <alignment horizontal="center" wrapText="1"/>
    </xf>
    <xf numFmtId="0" fontId="21" fillId="5" borderId="44" xfId="0" applyFont="1" applyFill="1" applyBorder="1" applyAlignment="1">
      <alignment horizontal="center"/>
    </xf>
    <xf numFmtId="0" fontId="21" fillId="5" borderId="45" xfId="0" applyFont="1" applyFill="1" applyBorder="1" applyAlignment="1">
      <alignment horizontal="center"/>
    </xf>
    <xf numFmtId="0" fontId="15" fillId="6" borderId="17"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8" fillId="5" borderId="9" xfId="0" applyFont="1" applyFill="1" applyBorder="1" applyAlignment="1">
      <alignment horizontal="center" wrapText="1"/>
    </xf>
    <xf numFmtId="0" fontId="18" fillId="5" borderId="12" xfId="0" applyFont="1" applyFill="1" applyBorder="1" applyAlignment="1">
      <alignment horizontal="center" wrapText="1"/>
    </xf>
    <xf numFmtId="0" fontId="20" fillId="6" borderId="2"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8" fillId="5" borderId="16" xfId="0" applyFont="1" applyFill="1" applyBorder="1" applyAlignment="1">
      <alignment horizontal="center" wrapText="1"/>
    </xf>
    <xf numFmtId="0" fontId="18" fillId="5" borderId="4" xfId="0" applyFont="1" applyFill="1" applyBorder="1" applyAlignment="1">
      <alignment horizontal="center" wrapText="1"/>
    </xf>
    <xf numFmtId="0" fontId="8" fillId="3" borderId="5" xfId="0" applyFont="1" applyFill="1" applyBorder="1" applyAlignment="1">
      <alignment horizontal="left" vertical="top" wrapText="1"/>
    </xf>
    <xf numFmtId="0" fontId="8" fillId="3" borderId="16" xfId="0" applyFont="1" applyFill="1" applyBorder="1" applyAlignment="1">
      <alignment horizontal="left" vertical="top"/>
    </xf>
    <xf numFmtId="0" fontId="8" fillId="3" borderId="4" xfId="0" applyFont="1" applyFill="1" applyBorder="1" applyAlignment="1">
      <alignment horizontal="left" vertical="top"/>
    </xf>
    <xf numFmtId="0" fontId="8" fillId="3" borderId="14" xfId="0" applyFont="1" applyFill="1" applyBorder="1" applyAlignment="1">
      <alignment horizontal="left" vertical="top"/>
    </xf>
    <xf numFmtId="0" fontId="8" fillId="3" borderId="0" xfId="0" applyFont="1" applyFill="1" applyAlignment="1">
      <alignment horizontal="left" vertical="top"/>
    </xf>
    <xf numFmtId="0" fontId="8" fillId="3" borderId="6" xfId="0" applyFont="1" applyFill="1" applyBorder="1" applyAlignment="1">
      <alignment horizontal="left" vertical="top"/>
    </xf>
    <xf numFmtId="0" fontId="8" fillId="3" borderId="13" xfId="0" applyFont="1" applyFill="1" applyBorder="1" applyAlignment="1">
      <alignment horizontal="left" vertical="top"/>
    </xf>
    <xf numFmtId="0" fontId="8" fillId="3" borderId="1" xfId="0" applyFont="1" applyFill="1" applyBorder="1" applyAlignment="1">
      <alignment horizontal="left" vertical="top"/>
    </xf>
    <xf numFmtId="0" fontId="8" fillId="3" borderId="21" xfId="0" applyFont="1" applyFill="1" applyBorder="1" applyAlignment="1">
      <alignment horizontal="left" vertical="top"/>
    </xf>
    <xf numFmtId="0" fontId="8" fillId="3" borderId="16"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0" xfId="0" applyFont="1" applyFill="1" applyAlignment="1">
      <alignment horizontal="left" vertical="top" wrapText="1"/>
    </xf>
    <xf numFmtId="0" fontId="8" fillId="3" borderId="6"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21" xfId="0" applyFont="1" applyFill="1" applyBorder="1" applyAlignment="1">
      <alignment horizontal="left" vertical="top" wrapText="1"/>
    </xf>
    <xf numFmtId="0" fontId="67" fillId="2" borderId="0" xfId="0" applyFont="1" applyFill="1" applyAlignment="1">
      <alignment horizontal="left"/>
    </xf>
  </cellXfs>
  <cellStyles count="9">
    <cellStyle name="Hyperlink" xfId="4" builtinId="8"/>
    <cellStyle name="Hyperlink 2" xfId="8" xr:uid="{84F2F5D4-F484-440D-9784-A713599731D5}"/>
    <cellStyle name="Normal" xfId="0" builtinId="0"/>
    <cellStyle name="Normal 10" xfId="3" xr:uid="{A778C4DB-4F74-4A2E-9FCC-D45B446FC748}"/>
    <cellStyle name="Normal 2 2" xfId="6" xr:uid="{33DE62B4-174E-4598-B9ED-2E3A00A9F90C}"/>
    <cellStyle name="Normal 2 4 2" xfId="1" xr:uid="{5B8F5ABF-C27F-4479-AA7E-7E753C437956}"/>
    <cellStyle name="Normal 2 4 2 2 2 2" xfId="2" xr:uid="{277A272A-9710-4398-8479-D52E5ABD3DFC}"/>
    <cellStyle name="Normal 3" xfId="7" xr:uid="{1C9B2F00-2A07-4A93-A45F-718D7DF8397C}"/>
    <cellStyle name="Normal_Appendix 2 Tortoise Taxis v1 pre-audit 30-3-09" xfId="5" xr:uid="{560FBCE2-2CA5-4256-B9A0-33FA9C0BD85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6</xdr:col>
      <xdr:colOff>1052947</xdr:colOff>
      <xdr:row>1</xdr:row>
      <xdr:rowOff>163368</xdr:rowOff>
    </xdr:from>
    <xdr:to>
      <xdr:col>8</xdr:col>
      <xdr:colOff>345196</xdr:colOff>
      <xdr:row>1</xdr:row>
      <xdr:rowOff>1125064</xdr:rowOff>
    </xdr:to>
    <xdr:pic>
      <xdr:nvPicPr>
        <xdr:cNvPr id="2" name="Picture 1">
          <a:extLst>
            <a:ext uri="{FF2B5EF4-FFF2-40B4-BE49-F238E27FC236}">
              <a16:creationId xmlns:a16="http://schemas.microsoft.com/office/drawing/2014/main" id="{33F58B61-5705-4AFC-ADA6-C6F833117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9083" y="431800"/>
          <a:ext cx="2877113" cy="9616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xdr:row>
      <xdr:rowOff>50800</xdr:rowOff>
    </xdr:from>
    <xdr:to>
      <xdr:col>1</xdr:col>
      <xdr:colOff>1175500</xdr:colOff>
      <xdr:row>2</xdr:row>
      <xdr:rowOff>169082</xdr:rowOff>
    </xdr:to>
    <xdr:pic>
      <xdr:nvPicPr>
        <xdr:cNvPr id="2" name="Picture 1">
          <a:extLst>
            <a:ext uri="{FF2B5EF4-FFF2-40B4-BE49-F238E27FC236}">
              <a16:creationId xmlns:a16="http://schemas.microsoft.com/office/drawing/2014/main" id="{BE3DAB76-DF96-46BF-89BE-8F2C0DD64D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41300"/>
          <a:ext cx="1617460" cy="445942"/>
        </a:xfrm>
        <a:prstGeom prst="rect">
          <a:avLst/>
        </a:prstGeom>
      </xdr:spPr>
    </xdr:pic>
    <xdr:clientData/>
  </xdr:twoCellAnchor>
  <xdr:twoCellAnchor editAs="oneCell">
    <xdr:from>
      <xdr:col>0</xdr:col>
      <xdr:colOff>381000</xdr:colOff>
      <xdr:row>1</xdr:row>
      <xdr:rowOff>50800</xdr:rowOff>
    </xdr:from>
    <xdr:to>
      <xdr:col>1</xdr:col>
      <xdr:colOff>1175500</xdr:colOff>
      <xdr:row>2</xdr:row>
      <xdr:rowOff>169082</xdr:rowOff>
    </xdr:to>
    <xdr:pic>
      <xdr:nvPicPr>
        <xdr:cNvPr id="3" name="Picture 2">
          <a:extLst>
            <a:ext uri="{FF2B5EF4-FFF2-40B4-BE49-F238E27FC236}">
              <a16:creationId xmlns:a16="http://schemas.microsoft.com/office/drawing/2014/main" id="{FC866F2E-08AD-45F2-9C0D-E33A256E3C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41300"/>
          <a:ext cx="1617460" cy="445942"/>
        </a:xfrm>
        <a:prstGeom prst="rect">
          <a:avLst/>
        </a:prstGeom>
      </xdr:spPr>
    </xdr:pic>
    <xdr:clientData/>
  </xdr:twoCellAnchor>
  <xdr:twoCellAnchor editAs="oneCell">
    <xdr:from>
      <xdr:col>0</xdr:col>
      <xdr:colOff>381000</xdr:colOff>
      <xdr:row>1</xdr:row>
      <xdr:rowOff>50800</xdr:rowOff>
    </xdr:from>
    <xdr:to>
      <xdr:col>1</xdr:col>
      <xdr:colOff>1175500</xdr:colOff>
      <xdr:row>2</xdr:row>
      <xdr:rowOff>169082</xdr:rowOff>
    </xdr:to>
    <xdr:pic>
      <xdr:nvPicPr>
        <xdr:cNvPr id="4" name="Picture 3">
          <a:extLst>
            <a:ext uri="{FF2B5EF4-FFF2-40B4-BE49-F238E27FC236}">
              <a16:creationId xmlns:a16="http://schemas.microsoft.com/office/drawing/2014/main" id="{3D9D0357-6745-4E86-97C5-C0BE2CFA6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41300"/>
          <a:ext cx="1617460" cy="4459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242887</xdr:colOff>
      <xdr:row>1</xdr:row>
      <xdr:rowOff>0</xdr:rowOff>
    </xdr:from>
    <xdr:to>
      <xdr:col>3</xdr:col>
      <xdr:colOff>123964</xdr:colOff>
      <xdr:row>2</xdr:row>
      <xdr:rowOff>55189</xdr:rowOff>
    </xdr:to>
    <xdr:pic>
      <xdr:nvPicPr>
        <xdr:cNvPr id="2" name="Picture 1">
          <a:extLst>
            <a:ext uri="{FF2B5EF4-FFF2-40B4-BE49-F238E27FC236}">
              <a16:creationId xmlns:a16="http://schemas.microsoft.com/office/drawing/2014/main" id="{5794B4AC-C5D6-46A8-BE76-A87587B38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887" y="238125"/>
          <a:ext cx="1627327" cy="4441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306388</xdr:colOff>
      <xdr:row>1</xdr:row>
      <xdr:rowOff>0</xdr:rowOff>
    </xdr:from>
    <xdr:to>
      <xdr:col>3</xdr:col>
      <xdr:colOff>417652</xdr:colOff>
      <xdr:row>2</xdr:row>
      <xdr:rowOff>55189</xdr:rowOff>
    </xdr:to>
    <xdr:pic>
      <xdr:nvPicPr>
        <xdr:cNvPr id="2" name="Picture 1">
          <a:extLst>
            <a:ext uri="{FF2B5EF4-FFF2-40B4-BE49-F238E27FC236}">
              <a16:creationId xmlns:a16="http://schemas.microsoft.com/office/drawing/2014/main" id="{4EA76175-EE74-45B8-A6DC-FC03C2EADC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388" y="238125"/>
          <a:ext cx="1627327" cy="4441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206375</xdr:rowOff>
    </xdr:from>
    <xdr:to>
      <xdr:col>3</xdr:col>
      <xdr:colOff>362089</xdr:colOff>
      <xdr:row>2</xdr:row>
      <xdr:rowOff>23439</xdr:rowOff>
    </xdr:to>
    <xdr:pic>
      <xdr:nvPicPr>
        <xdr:cNvPr id="2" name="Picture 1">
          <a:extLst>
            <a:ext uri="{FF2B5EF4-FFF2-40B4-BE49-F238E27FC236}">
              <a16:creationId xmlns:a16="http://schemas.microsoft.com/office/drawing/2014/main" id="{A1EF398A-0A52-4204-B3F0-0005CB3D86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06375"/>
          <a:ext cx="1623834" cy="4419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219075</xdr:colOff>
      <xdr:row>0</xdr:row>
      <xdr:rowOff>206375</xdr:rowOff>
    </xdr:from>
    <xdr:to>
      <xdr:col>3</xdr:col>
      <xdr:colOff>314464</xdr:colOff>
      <xdr:row>2</xdr:row>
      <xdr:rowOff>23439</xdr:rowOff>
    </xdr:to>
    <xdr:pic>
      <xdr:nvPicPr>
        <xdr:cNvPr id="2" name="Picture 1">
          <a:extLst>
            <a:ext uri="{FF2B5EF4-FFF2-40B4-BE49-F238E27FC236}">
              <a16:creationId xmlns:a16="http://schemas.microsoft.com/office/drawing/2014/main" id="{A9959FED-DE90-4E27-B781-14820179F3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06375"/>
          <a:ext cx="1623834" cy="4419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219075</xdr:colOff>
      <xdr:row>0</xdr:row>
      <xdr:rowOff>206375</xdr:rowOff>
    </xdr:from>
    <xdr:to>
      <xdr:col>3</xdr:col>
      <xdr:colOff>314464</xdr:colOff>
      <xdr:row>2</xdr:row>
      <xdr:rowOff>23439</xdr:rowOff>
    </xdr:to>
    <xdr:pic>
      <xdr:nvPicPr>
        <xdr:cNvPr id="2" name="Picture 1">
          <a:extLst>
            <a:ext uri="{FF2B5EF4-FFF2-40B4-BE49-F238E27FC236}">
              <a16:creationId xmlns:a16="http://schemas.microsoft.com/office/drawing/2014/main" id="{EAF15545-B746-4015-AA1F-63A4514BBE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06375"/>
          <a:ext cx="1623834" cy="4419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0</xdr:row>
      <xdr:rowOff>206375</xdr:rowOff>
    </xdr:from>
    <xdr:to>
      <xdr:col>3</xdr:col>
      <xdr:colOff>346214</xdr:colOff>
      <xdr:row>2</xdr:row>
      <xdr:rowOff>23439</xdr:rowOff>
    </xdr:to>
    <xdr:pic>
      <xdr:nvPicPr>
        <xdr:cNvPr id="2" name="Picture 1">
          <a:extLst>
            <a:ext uri="{FF2B5EF4-FFF2-40B4-BE49-F238E27FC236}">
              <a16:creationId xmlns:a16="http://schemas.microsoft.com/office/drawing/2014/main" id="{508E04B0-3B1B-4998-BABE-361C0C42D2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06375"/>
          <a:ext cx="1620342" cy="4419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ch/Dropbox/My%20PC%20(LAPTOP-HV5BG0R5)/Documents/Ekos/New%20Calculator%20workings/Ekos%20Carbon%20Calculator%20Business%20(Internal)%20Aug2021%20(M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nchallenger/Ekos%20Dropbox/Ekos%20Sales%20Team/Calculators/Emission%20Factors/MFE/2020%20Emission%20factors/Measuring%20Emissions%20Factors%20Workbook%20final_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obeson%202008%20CCAR%20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ych/Dropbox/My%20PC%20(LAPTOP-HV5BG0R5)/Documents/Ekos/New%20Calculator%20workings/WM%20latest%20versions/Ekos%20Carbon%20Calculator%20Business%20new%20standard%20Internal%20(with%20EI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ych/Downloads/Ekos%20Carbon%20Calculator%20Business%20new%20standard%20WM%20Upd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Instructions"/>
      <sheetName val="Company Info &amp; Org Boundary"/>
      <sheetName val="Emissions categories"/>
      <sheetName val="Agriculture"/>
      <sheetName val="Emissions calculation"/>
      <sheetName val="WTT calculations"/>
      <sheetName val="Summary"/>
      <sheetName val="Emissions Inventory Report"/>
      <sheetName val="Table for Fugitive &amp; Biomass"/>
      <sheetName val="E.F used in calc"/>
      <sheetName val="E.F flat file with all factors"/>
    </sheetNames>
    <sheetDataSet>
      <sheetData sheetId="0"/>
      <sheetData sheetId="1"/>
      <sheetData sheetId="2"/>
      <sheetData sheetId="3"/>
      <sheetData sheetId="4"/>
      <sheetData sheetId="5">
        <row r="3">
          <cell r="N3" t="str">
            <v>E.F kgCO2</v>
          </cell>
          <cell r="O3" t="str">
            <v>E.F kgCH4</v>
          </cell>
          <cell r="P3" t="str">
            <v>E.F kgN2O</v>
          </cell>
        </row>
      </sheetData>
      <sheetData sheetId="6"/>
      <sheetData sheetId="7"/>
      <sheetData sheetId="8"/>
      <sheetData sheetId="9"/>
      <sheetData sheetId="10">
        <row r="3">
          <cell r="B3" t="str">
            <v>Stationery_Combustion</v>
          </cell>
        </row>
        <row r="4">
          <cell r="B4" t="str">
            <v>Mobile_Combustion</v>
          </cell>
        </row>
        <row r="5">
          <cell r="B5" t="str">
            <v>Industrial_Processes</v>
          </cell>
        </row>
        <row r="6">
          <cell r="B6" t="str">
            <v>Electricity</v>
          </cell>
        </row>
        <row r="7">
          <cell r="B7" t="str">
            <v>T_D_Losses</v>
          </cell>
        </row>
        <row r="8">
          <cell r="B8" t="str">
            <v>Travel_car</v>
          </cell>
        </row>
        <row r="9">
          <cell r="B9" t="str">
            <v>Other_transport</v>
          </cell>
        </row>
        <row r="10">
          <cell r="B10" t="str">
            <v>Air_travel</v>
          </cell>
        </row>
        <row r="11">
          <cell r="B11" t="str">
            <v>Freight</v>
          </cell>
        </row>
        <row r="12">
          <cell r="B12" t="str">
            <v>Landfill_Wastewater</v>
          </cell>
        </row>
        <row r="13">
          <cell r="B13" t="str">
            <v>Fertiliser</v>
          </cell>
        </row>
        <row r="14">
          <cell r="B14" t="str">
            <v>Agriculture</v>
          </cell>
        </row>
        <row r="15">
          <cell r="B15" t="str">
            <v>Accommodation</v>
          </cell>
        </row>
        <row r="16">
          <cell r="B16" t="str">
            <v>Refrigerant</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2020"/>
      <sheetName val="Purchased energy 2020"/>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ation 5.1"/>
      <sheetName val="Equation 5.1a"/>
      <sheetName val="Equation 5.2"/>
      <sheetName val="Equation 5.3"/>
      <sheetName val="Constants"/>
      <sheetName val="RAW FLOW"/>
      <sheetName val="RAW METHANE"/>
      <sheetName val="Electricity records"/>
      <sheetName val="Equation_5_11"/>
      <sheetName val="Equation_5_1a1"/>
      <sheetName val="Equation_5_21"/>
      <sheetName val="Equation_5_31"/>
      <sheetName val="RAW_FLOW1"/>
      <sheetName val="RAW_METHANE1"/>
      <sheetName val="Electricity_records1"/>
      <sheetName val="Equation_5_1"/>
      <sheetName val="Equation_5_1a"/>
      <sheetName val="Equation_5_2"/>
      <sheetName val="Equation_5_3"/>
      <sheetName val="RAW_FLOW"/>
      <sheetName val="RAW_METHANE"/>
      <sheetName val="Electricity_records"/>
    </sheetNames>
    <sheetDataSet>
      <sheetData sheetId="0" refreshError="1"/>
      <sheetData sheetId="1" refreshError="1"/>
      <sheetData sheetId="2" refreshError="1"/>
      <sheetData sheetId="3" refreshError="1"/>
      <sheetData sheetId="4">
        <row r="11">
          <cell r="C11">
            <v>1146.3900000000001</v>
          </cell>
        </row>
        <row r="12">
          <cell r="C12">
            <v>5.74</v>
          </cell>
        </row>
        <row r="18">
          <cell r="C18">
            <v>1.395</v>
          </cell>
        </row>
        <row r="19">
          <cell r="C19">
            <v>98.4</v>
          </cell>
        </row>
      </sheetData>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any Information"/>
      <sheetName val="Reporting Boundary"/>
      <sheetName val="Stationary Fuels"/>
      <sheetName val="Company Vehicles"/>
      <sheetName val="Industrial processes"/>
      <sheetName val="Air Con"/>
      <sheetName val="Landuse and Agri"/>
      <sheetName val="Electricity"/>
      <sheetName val="Purchased G&amp;S (C1)"/>
      <sheetName val="Capital Expenditure (C2)"/>
      <sheetName val="Fuel &amp; Energy related (C3) "/>
      <sheetName val="Inward Freight (C4)"/>
      <sheetName val="Outward Freight (C4)"/>
      <sheetName val="Distribution centres used (C4)"/>
      <sheetName val="Waste &amp; Waste Water (C5)"/>
      <sheetName val="Business Flights (C6)"/>
      <sheetName val="Business Accommodation (C6)"/>
      <sheetName val="Other Business Travel (C6)"/>
      <sheetName val="Staff Commute (C7)"/>
      <sheetName val="Landfill Sites"/>
      <sheetName val="Agriculture"/>
      <sheetName val="Leased assets (C8)"/>
      <sheetName val="Freight not paid for (C9)"/>
      <sheetName val="Oth transport not paid for (C9)"/>
      <sheetName val="Processing sold goods (C10)"/>
      <sheetName val="Use of sold goods (C11)"/>
      <sheetName val="End of life disposal (C12)"/>
      <sheetName val="Assets leased to others (C13)"/>
      <sheetName val="Franchises (C14)"/>
      <sheetName val="Invesment Activities (15)"/>
      <sheetName val="Summary"/>
      <sheetName val="Emissions Inventory Report"/>
      <sheetName val="Graphs"/>
      <sheetName val="Graphs year on year"/>
      <sheetName val="Scope 1 emissions by gas type"/>
      <sheetName val="E-F"/>
      <sheetName val="E-F Aircon"/>
      <sheetName val="Flights NZ"/>
      <sheetName val="Flights Int"/>
    </sheetNames>
    <sheetDataSet>
      <sheetData sheetId="0" refreshError="1"/>
      <sheetData sheetId="1"/>
      <sheetData sheetId="2" refreshError="1"/>
      <sheetData sheetId="3"/>
      <sheetData sheetId="4"/>
      <sheetData sheetId="5" refreshError="1"/>
      <sheetData sheetId="6"/>
      <sheetData sheetId="7" refreshError="1"/>
      <sheetData sheetId="8"/>
      <sheetData sheetId="9" refreshError="1"/>
      <sheetData sheetId="10" refreshError="1"/>
      <sheetData sheetId="11" refreshError="1"/>
      <sheetData sheetId="12"/>
      <sheetData sheetId="13"/>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ow r="9">
          <cell r="C9" t="str">
            <v>Stationary Fuel</v>
          </cell>
        </row>
      </sheetData>
      <sheetData sheetId="34" refreshError="1"/>
      <sheetData sheetId="35"/>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any Information"/>
      <sheetName val="Reporting Boundary"/>
      <sheetName val="Stationary Fuels"/>
      <sheetName val="Company Vehicles"/>
      <sheetName val="Industrial processes"/>
      <sheetName val="Air Con"/>
      <sheetName val="Landuse and Agri"/>
      <sheetName val="Electricity"/>
      <sheetName val="Purchased G&amp;S (C1)"/>
      <sheetName val="Capital Expenditure (C2)"/>
      <sheetName val="Fuel &amp; Energy related (C3) "/>
      <sheetName val="Inward Freight (C4)"/>
      <sheetName val="Outward Freight (C4)"/>
      <sheetName val="Distribution centres used (C4)"/>
      <sheetName val="Waste &amp; Waste Water (C5)"/>
      <sheetName val="Business Flights (C6)"/>
      <sheetName val="Business Accommodation (C6)"/>
      <sheetName val="Other Business Travel (C6)"/>
      <sheetName val="Staff Commute (C7)"/>
      <sheetName val="Landfill Sites"/>
      <sheetName val="Agriculture"/>
      <sheetName val="Leased assets (C8)"/>
      <sheetName val="Freight not paid for (C9)"/>
      <sheetName val="Oth transport not paid for (C9)"/>
      <sheetName val="Processing sold goods (C10)"/>
      <sheetName val="Use of sold goods (C11)"/>
      <sheetName val="End of life disposal (C12)"/>
      <sheetName val="Assets leased to others (C13)"/>
      <sheetName val="Franchises (C14)"/>
      <sheetName val="Invesment Activities (15)"/>
      <sheetName val="Summary"/>
      <sheetName val="Emissions Inventory Report"/>
      <sheetName val="Graphs"/>
      <sheetName val="Graphs year on year"/>
      <sheetName val="Scope 1 emissions by gas type"/>
      <sheetName val="E-F"/>
      <sheetName val="E-F Aircon"/>
      <sheetName val="Flights NZ"/>
      <sheetName val="Flights Int"/>
      <sheetName val="Dropdown tables"/>
    </sheetNames>
    <sheetDataSet>
      <sheetData sheetId="0" refreshError="1"/>
      <sheetData sheetId="1"/>
      <sheetData sheetId="2" refreshError="1"/>
      <sheetData sheetId="3"/>
      <sheetData sheetId="4"/>
      <sheetData sheetId="5">
        <row r="25">
          <cell r="F25">
            <v>0</v>
          </cell>
        </row>
      </sheetData>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54">
          <cell r="C54">
            <v>0</v>
          </cell>
        </row>
      </sheetData>
      <sheetData sheetId="32"/>
      <sheetData sheetId="33">
        <row r="9">
          <cell r="C9" t="str">
            <v>Stationary Fuel</v>
          </cell>
        </row>
      </sheetData>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airmilescalculator.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airmilescalculator.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kos@ekos.org.n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s://calculator-converter.com/nautical-miles-to-kilometers.ht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s://legislation.govt.nz/regulation/public/2009/0144/latest/DLM2055659.html?search=qs_act%40bill%40regulation%40deemedreg_waste+minimisation_resel_25_h&amp;p=1%22+HYPERLINK+%22https%3a%2f%2fwww.legislation.govt.nz%2fregulation%2fpublic%2f2021%2f0068%2flatest%2fLMS474556.html%22+%5cl+%22LMS474591"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95469-39E8-4F7A-9D6F-CCD4602831B0}">
  <sheetPr>
    <pageSetUpPr fitToPage="1"/>
  </sheetPr>
  <dimension ref="A1:AD65"/>
  <sheetViews>
    <sheetView zoomScale="92" zoomScaleNormal="92" workbookViewId="0">
      <selection activeCell="H68" sqref="H68"/>
    </sheetView>
  </sheetViews>
  <sheetFormatPr defaultColWidth="7.8984375" defaultRowHeight="13.8"/>
  <cols>
    <col min="1" max="1" width="48.59765625" style="279" customWidth="1"/>
    <col min="2" max="2" width="38.3984375" style="280" customWidth="1"/>
    <col min="3" max="3" width="30.69921875" style="264" customWidth="1"/>
    <col min="4" max="26" width="7.8984375" style="264"/>
    <col min="27" max="27" width="8.19921875" style="264" customWidth="1"/>
    <col min="28" max="28" width="33.69921875" style="264" customWidth="1"/>
    <col min="29" max="29" width="13" style="264" customWidth="1"/>
    <col min="30" max="16384" width="7.8984375" style="264"/>
  </cols>
  <sheetData>
    <row r="1" spans="1:30" ht="16.5" customHeight="1">
      <c r="A1" s="288" t="s">
        <v>576</v>
      </c>
      <c r="B1" s="262"/>
      <c r="C1" s="262"/>
      <c r="D1" s="263"/>
      <c r="E1" s="263"/>
      <c r="F1" s="263"/>
      <c r="G1" s="263"/>
      <c r="H1" s="263"/>
      <c r="I1" s="263"/>
      <c r="J1" s="263"/>
      <c r="K1" s="263"/>
      <c r="L1" s="263"/>
      <c r="M1" s="263"/>
      <c r="N1" s="263"/>
      <c r="O1" s="263"/>
      <c r="P1" s="263"/>
      <c r="Q1" s="263"/>
      <c r="R1" s="263"/>
      <c r="S1" s="263"/>
      <c r="T1" s="263"/>
      <c r="U1" s="263"/>
      <c r="V1" s="263"/>
      <c r="W1" s="263"/>
      <c r="X1" s="263"/>
      <c r="Y1" s="263"/>
      <c r="Z1" s="263"/>
    </row>
    <row r="2" spans="1:30">
      <c r="A2" s="265"/>
      <c r="B2" s="266"/>
      <c r="C2" s="266" t="s">
        <v>577</v>
      </c>
      <c r="D2" s="263"/>
      <c r="E2" s="267"/>
      <c r="F2" s="263"/>
      <c r="G2" s="263"/>
      <c r="H2" s="263"/>
      <c r="I2" s="263"/>
      <c r="J2" s="263"/>
      <c r="K2" s="263"/>
      <c r="L2" s="263"/>
      <c r="M2" s="263"/>
      <c r="N2" s="263"/>
      <c r="O2" s="263"/>
      <c r="P2" s="263"/>
      <c r="Q2" s="263"/>
      <c r="R2" s="263"/>
      <c r="S2" s="263"/>
      <c r="T2" s="263"/>
      <c r="U2" s="263"/>
      <c r="V2" s="263"/>
      <c r="W2" s="263"/>
      <c r="X2" s="263"/>
      <c r="Y2" s="263"/>
      <c r="Z2" s="263"/>
    </row>
    <row r="3" spans="1:30">
      <c r="A3" s="268" t="s">
        <v>578</v>
      </c>
      <c r="B3" s="289" t="s">
        <v>617</v>
      </c>
      <c r="C3" s="269"/>
      <c r="D3" s="263"/>
      <c r="E3" s="263"/>
      <c r="F3" s="263"/>
      <c r="G3" s="263"/>
      <c r="H3" s="263"/>
      <c r="I3" s="263"/>
      <c r="J3" s="263"/>
      <c r="K3" s="263"/>
      <c r="L3" s="263"/>
      <c r="M3" s="263"/>
      <c r="N3" s="263"/>
      <c r="O3" s="263"/>
      <c r="P3" s="263"/>
      <c r="Q3" s="263"/>
      <c r="R3" s="263"/>
      <c r="S3" s="263"/>
      <c r="T3" s="263"/>
      <c r="U3" s="263"/>
      <c r="V3" s="263"/>
      <c r="W3" s="263"/>
      <c r="X3" s="263"/>
      <c r="Y3" s="263"/>
      <c r="Z3" s="263"/>
    </row>
    <row r="4" spans="1:30">
      <c r="A4" s="270" t="s">
        <v>579</v>
      </c>
      <c r="B4" s="272" t="str">
        <f>'Company Info'!D5</f>
        <v>&lt;please enter&gt;</v>
      </c>
      <c r="C4" s="271"/>
      <c r="D4" s="263"/>
      <c r="E4" s="263"/>
      <c r="F4" s="263"/>
      <c r="G4" s="263"/>
      <c r="H4" s="263"/>
      <c r="I4" s="263"/>
      <c r="J4" s="263"/>
      <c r="K4" s="263"/>
      <c r="L4" s="263"/>
      <c r="M4" s="263"/>
      <c r="N4" s="263"/>
      <c r="O4" s="263"/>
      <c r="P4" s="263"/>
      <c r="Q4" s="263"/>
      <c r="R4" s="263"/>
      <c r="S4" s="263"/>
      <c r="T4" s="263"/>
      <c r="U4" s="263"/>
      <c r="V4" s="263"/>
      <c r="W4" s="263"/>
      <c r="X4" s="263"/>
      <c r="Y4" s="263"/>
      <c r="Z4" s="263"/>
      <c r="AD4" s="264" t="s">
        <v>580</v>
      </c>
    </row>
    <row r="5" spans="1:30">
      <c r="A5" s="270" t="s">
        <v>581</v>
      </c>
      <c r="B5" s="272" t="str">
        <f>B4</f>
        <v>&lt;please enter&gt;</v>
      </c>
      <c r="C5" s="271"/>
      <c r="D5" s="263"/>
      <c r="E5" s="263"/>
      <c r="F5" s="263"/>
      <c r="G5" s="263"/>
      <c r="H5" s="263"/>
      <c r="I5" s="263"/>
      <c r="J5" s="263"/>
      <c r="K5" s="263"/>
      <c r="L5" s="263"/>
      <c r="M5" s="263"/>
      <c r="N5" s="263"/>
      <c r="O5" s="263"/>
      <c r="P5" s="263"/>
      <c r="Q5" s="263"/>
      <c r="R5" s="263"/>
      <c r="S5" s="263"/>
      <c r="T5" s="263"/>
      <c r="U5" s="263"/>
      <c r="V5" s="263"/>
      <c r="W5" s="263"/>
      <c r="X5" s="263"/>
      <c r="Y5" s="263"/>
      <c r="Z5" s="263"/>
      <c r="AA5" s="264" t="s">
        <v>582</v>
      </c>
      <c r="AB5" s="264" t="s">
        <v>583</v>
      </c>
      <c r="AC5" s="264" t="s">
        <v>584</v>
      </c>
      <c r="AD5" s="264" t="s">
        <v>585</v>
      </c>
    </row>
    <row r="6" spans="1:30">
      <c r="A6" s="270" t="s">
        <v>586</v>
      </c>
      <c r="B6" s="272" t="str">
        <f>'Company Info'!D7</f>
        <v>&lt;please enter&gt;</v>
      </c>
      <c r="C6" s="273"/>
      <c r="D6" s="263"/>
      <c r="E6" s="263"/>
      <c r="F6" s="263"/>
      <c r="G6" s="263"/>
      <c r="H6" s="263"/>
      <c r="I6" s="263"/>
      <c r="J6" s="263"/>
      <c r="K6" s="263"/>
      <c r="L6" s="263"/>
      <c r="M6" s="263"/>
      <c r="N6" s="263"/>
      <c r="O6" s="263"/>
      <c r="P6" s="263"/>
      <c r="Q6" s="263"/>
      <c r="R6" s="263"/>
      <c r="S6" s="263"/>
      <c r="T6" s="263"/>
      <c r="U6" s="263"/>
      <c r="V6" s="263"/>
      <c r="W6" s="263"/>
      <c r="X6" s="263"/>
      <c r="Y6" s="263"/>
      <c r="Z6" s="263"/>
    </row>
    <row r="7" spans="1:30">
      <c r="A7" s="270" t="s">
        <v>587</v>
      </c>
      <c r="B7" s="272" t="str">
        <f>'Company Info'!D33&amp;" to "&amp;'Company Info'!D34</f>
        <v>&lt;please enter&gt; to &lt;please enter&gt;</v>
      </c>
      <c r="C7" s="271"/>
      <c r="D7" s="263"/>
      <c r="E7" s="263"/>
      <c r="F7" s="263"/>
      <c r="G7" s="263"/>
      <c r="H7" s="263"/>
      <c r="I7" s="263"/>
      <c r="J7" s="263"/>
      <c r="K7" s="263"/>
      <c r="L7" s="263"/>
      <c r="M7" s="263"/>
      <c r="N7" s="263"/>
      <c r="O7" s="263"/>
      <c r="P7" s="263"/>
      <c r="Q7" s="263"/>
      <c r="R7" s="263"/>
      <c r="S7" s="263"/>
      <c r="T7" s="263"/>
      <c r="U7" s="263"/>
      <c r="V7" s="263"/>
      <c r="W7" s="263"/>
      <c r="X7" s="263"/>
      <c r="Y7" s="263"/>
      <c r="Z7" s="263"/>
      <c r="AA7" s="264" t="s">
        <v>588</v>
      </c>
      <c r="AB7" s="264" t="s">
        <v>589</v>
      </c>
      <c r="AC7" s="264" t="s">
        <v>590</v>
      </c>
      <c r="AD7" s="264" t="s">
        <v>591</v>
      </c>
    </row>
    <row r="8" spans="1:30">
      <c r="A8" s="274" t="s">
        <v>592</v>
      </c>
      <c r="B8" s="275" t="s">
        <v>593</v>
      </c>
      <c r="C8" s="276"/>
      <c r="D8" s="263"/>
      <c r="E8" s="263"/>
      <c r="F8" s="263"/>
      <c r="G8" s="263"/>
      <c r="H8" s="263"/>
      <c r="I8" s="263"/>
      <c r="J8" s="263"/>
      <c r="K8" s="263"/>
      <c r="L8" s="263"/>
      <c r="M8" s="263"/>
      <c r="N8" s="263"/>
      <c r="O8" s="263"/>
      <c r="P8" s="263"/>
      <c r="Q8" s="263"/>
      <c r="R8" s="263"/>
      <c r="S8" s="263"/>
      <c r="T8" s="263"/>
      <c r="U8" s="263"/>
      <c r="V8" s="263"/>
      <c r="W8" s="263"/>
      <c r="X8" s="263"/>
      <c r="Y8" s="263"/>
      <c r="Z8" s="263"/>
    </row>
    <row r="9" spans="1:30">
      <c r="A9" s="274" t="s">
        <v>594</v>
      </c>
      <c r="B9" s="275" t="s">
        <v>595</v>
      </c>
      <c r="C9" s="276"/>
      <c r="D9" s="263"/>
      <c r="E9" s="263"/>
      <c r="F9" s="263"/>
      <c r="G9" s="263"/>
      <c r="H9" s="263"/>
      <c r="I9" s="263"/>
      <c r="J9" s="263"/>
      <c r="K9" s="263"/>
      <c r="L9" s="263"/>
      <c r="M9" s="263"/>
      <c r="N9" s="263"/>
      <c r="O9" s="263"/>
      <c r="P9" s="263"/>
      <c r="Q9" s="263"/>
      <c r="R9" s="263"/>
      <c r="S9" s="263"/>
      <c r="T9" s="263"/>
      <c r="U9" s="263"/>
      <c r="V9" s="263"/>
      <c r="W9" s="263"/>
      <c r="X9" s="263"/>
      <c r="Y9" s="263"/>
      <c r="Z9" s="263"/>
    </row>
    <row r="10" spans="1:30">
      <c r="A10" s="268" t="s">
        <v>596</v>
      </c>
      <c r="B10" s="269"/>
      <c r="C10" s="269"/>
      <c r="D10" s="263"/>
      <c r="E10" s="263"/>
      <c r="F10" s="263"/>
      <c r="G10" s="263"/>
      <c r="H10" s="263"/>
      <c r="I10" s="263"/>
      <c r="J10" s="263"/>
      <c r="K10" s="263"/>
      <c r="L10" s="263"/>
      <c r="M10" s="263"/>
      <c r="N10" s="263"/>
      <c r="O10" s="263"/>
      <c r="P10" s="263"/>
      <c r="Q10" s="263"/>
      <c r="R10" s="263"/>
      <c r="S10" s="263"/>
      <c r="T10" s="263"/>
      <c r="U10" s="263"/>
      <c r="V10" s="263"/>
      <c r="W10" s="263"/>
      <c r="X10" s="263"/>
      <c r="Y10" s="263"/>
      <c r="Z10" s="263"/>
    </row>
    <row r="11" spans="1:30">
      <c r="A11" s="270" t="s">
        <v>597</v>
      </c>
      <c r="B11" s="275" t="s">
        <v>598</v>
      </c>
      <c r="C11" s="271"/>
      <c r="D11" s="263"/>
      <c r="E11" s="263"/>
      <c r="F11" s="263"/>
      <c r="G11" s="263"/>
      <c r="H11" s="263"/>
      <c r="I11" s="263"/>
      <c r="J11" s="263"/>
      <c r="K11" s="263"/>
      <c r="L11" s="263"/>
      <c r="M11" s="263"/>
      <c r="N11" s="263"/>
      <c r="O11" s="263"/>
      <c r="P11" s="263"/>
      <c r="Q11" s="263"/>
      <c r="R11" s="263"/>
      <c r="S11" s="263"/>
      <c r="T11" s="263"/>
      <c r="U11" s="263"/>
      <c r="V11" s="263"/>
      <c r="W11" s="263"/>
      <c r="X11" s="263"/>
      <c r="Y11" s="263"/>
      <c r="Z11" s="263"/>
    </row>
    <row r="12" spans="1:30">
      <c r="A12" s="270" t="s">
        <v>599</v>
      </c>
      <c r="B12" s="275" t="s">
        <v>600</v>
      </c>
      <c r="C12" s="271"/>
      <c r="D12" s="263"/>
      <c r="E12" s="263"/>
      <c r="F12" s="263"/>
      <c r="G12" s="263"/>
      <c r="H12" s="263"/>
      <c r="I12" s="263"/>
      <c r="J12" s="263"/>
      <c r="K12" s="263"/>
      <c r="L12" s="263"/>
      <c r="M12" s="263"/>
      <c r="N12" s="263"/>
      <c r="O12" s="263"/>
      <c r="P12" s="263"/>
      <c r="Q12" s="263"/>
      <c r="R12" s="263"/>
      <c r="S12" s="263"/>
      <c r="T12" s="263"/>
      <c r="U12" s="263"/>
      <c r="V12" s="263"/>
      <c r="W12" s="263"/>
      <c r="X12" s="263"/>
      <c r="Y12" s="263"/>
      <c r="Z12" s="263"/>
    </row>
    <row r="13" spans="1:30">
      <c r="A13" s="270" t="s">
        <v>601</v>
      </c>
      <c r="B13" s="272"/>
      <c r="C13" s="271"/>
      <c r="D13" s="263"/>
      <c r="E13" s="263"/>
      <c r="F13" s="263"/>
      <c r="G13" s="263"/>
      <c r="H13" s="263"/>
      <c r="I13" s="263"/>
      <c r="J13" s="263"/>
      <c r="K13" s="263"/>
      <c r="L13" s="263"/>
      <c r="M13" s="263"/>
      <c r="N13" s="263"/>
      <c r="O13" s="263"/>
      <c r="P13" s="263"/>
      <c r="Q13" s="263"/>
      <c r="R13" s="263"/>
      <c r="S13" s="263"/>
      <c r="T13" s="263"/>
      <c r="U13" s="263"/>
      <c r="V13" s="263"/>
      <c r="W13" s="263"/>
      <c r="X13" s="263"/>
      <c r="Y13" s="263"/>
      <c r="Z13" s="263"/>
    </row>
    <row r="14" spans="1:30">
      <c r="A14" s="270" t="s">
        <v>602</v>
      </c>
      <c r="B14" s="271"/>
      <c r="C14" s="271"/>
      <c r="D14" s="263"/>
      <c r="E14" s="263"/>
      <c r="F14" s="263"/>
      <c r="G14" s="263"/>
      <c r="H14" s="263"/>
      <c r="I14" s="263"/>
      <c r="J14" s="263"/>
      <c r="K14" s="263"/>
      <c r="L14" s="263"/>
      <c r="M14" s="263"/>
      <c r="N14" s="263"/>
      <c r="O14" s="263"/>
      <c r="P14" s="263"/>
      <c r="Q14" s="263"/>
      <c r="R14" s="263"/>
      <c r="S14" s="263"/>
      <c r="T14" s="263"/>
      <c r="U14" s="263"/>
      <c r="V14" s="263"/>
      <c r="W14" s="263"/>
      <c r="X14" s="263"/>
      <c r="Y14" s="263"/>
      <c r="Z14" s="263"/>
    </row>
    <row r="15" spans="1:30">
      <c r="A15" s="270" t="s">
        <v>603</v>
      </c>
      <c r="B15" s="271"/>
      <c r="C15" s="271"/>
      <c r="D15" s="263"/>
      <c r="E15" s="263"/>
      <c r="F15" s="263"/>
      <c r="G15" s="263"/>
      <c r="H15" s="263"/>
      <c r="I15" s="263"/>
      <c r="J15" s="263"/>
      <c r="K15" s="263"/>
      <c r="L15" s="263"/>
      <c r="M15" s="263"/>
      <c r="N15" s="263"/>
      <c r="O15" s="263"/>
      <c r="P15" s="263"/>
      <c r="Q15" s="263"/>
      <c r="R15" s="263"/>
      <c r="S15" s="263"/>
      <c r="T15" s="263"/>
      <c r="U15" s="263"/>
      <c r="V15" s="263"/>
      <c r="W15" s="263"/>
      <c r="X15" s="263"/>
      <c r="Y15" s="263"/>
      <c r="Z15" s="263"/>
    </row>
    <row r="16" spans="1:30">
      <c r="A16" s="270" t="s">
        <v>603</v>
      </c>
      <c r="B16" s="271"/>
      <c r="C16" s="271"/>
      <c r="D16" s="263"/>
      <c r="E16" s="263"/>
      <c r="F16" s="263"/>
      <c r="G16" s="263"/>
      <c r="H16" s="263"/>
      <c r="I16" s="263"/>
      <c r="J16" s="263"/>
      <c r="K16" s="263"/>
      <c r="L16" s="263"/>
      <c r="M16" s="263"/>
      <c r="N16" s="263"/>
      <c r="O16" s="263"/>
      <c r="P16" s="263"/>
      <c r="Q16" s="263"/>
      <c r="R16" s="263"/>
      <c r="S16" s="263"/>
      <c r="T16" s="263"/>
      <c r="U16" s="263"/>
      <c r="V16" s="263"/>
      <c r="W16" s="263"/>
      <c r="X16" s="263"/>
      <c r="Y16" s="263"/>
      <c r="Z16" s="263"/>
    </row>
    <row r="17" spans="1:27">
      <c r="A17" s="268" t="s">
        <v>604</v>
      </c>
      <c r="B17" s="269"/>
      <c r="C17" s="269"/>
      <c r="D17" s="263"/>
      <c r="E17" s="263"/>
      <c r="F17" s="263"/>
      <c r="G17" s="263"/>
      <c r="H17" s="263"/>
      <c r="I17" s="263"/>
      <c r="J17" s="263"/>
      <c r="K17" s="263"/>
      <c r="L17" s="263"/>
      <c r="M17" s="263"/>
      <c r="N17" s="263"/>
      <c r="O17" s="263"/>
      <c r="P17" s="263"/>
      <c r="Q17" s="263"/>
      <c r="R17" s="263"/>
      <c r="S17" s="263"/>
      <c r="T17" s="263"/>
      <c r="U17" s="263"/>
      <c r="V17" s="263"/>
      <c r="W17" s="263"/>
      <c r="X17" s="263"/>
      <c r="Y17" s="263"/>
      <c r="Z17" s="263"/>
    </row>
    <row r="18" spans="1:27" ht="31.8" customHeight="1">
      <c r="A18" s="270" t="s">
        <v>605</v>
      </c>
      <c r="B18" s="277" t="s">
        <v>606</v>
      </c>
      <c r="C18" s="271"/>
      <c r="D18" s="263"/>
      <c r="E18" s="263"/>
      <c r="F18" s="263"/>
      <c r="G18" s="263"/>
      <c r="H18" s="263"/>
      <c r="I18" s="263"/>
      <c r="J18" s="263"/>
      <c r="K18" s="263"/>
      <c r="L18" s="263"/>
      <c r="M18" s="263"/>
      <c r="N18" s="263"/>
      <c r="O18" s="263"/>
      <c r="P18" s="263"/>
      <c r="Q18" s="263"/>
      <c r="R18" s="263"/>
      <c r="S18" s="263"/>
      <c r="T18" s="263"/>
      <c r="U18" s="263"/>
      <c r="V18" s="263"/>
      <c r="W18" s="263"/>
      <c r="X18" s="263"/>
      <c r="Y18" s="263"/>
      <c r="Z18" s="263"/>
    </row>
    <row r="19" spans="1:27" ht="77.400000000000006" customHeight="1">
      <c r="A19" s="270" t="s">
        <v>607</v>
      </c>
      <c r="B19" s="278" t="s">
        <v>608</v>
      </c>
      <c r="C19" s="277"/>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row>
    <row r="20" spans="1:27" ht="49.2" customHeight="1">
      <c r="A20" s="270" t="s">
        <v>609</v>
      </c>
      <c r="B20" s="278" t="s">
        <v>610</v>
      </c>
      <c r="C20" s="277"/>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row>
    <row r="21" spans="1:27" ht="69.599999999999994" customHeight="1">
      <c r="A21" s="270" t="s">
        <v>611</v>
      </c>
      <c r="B21" s="278" t="s">
        <v>612</v>
      </c>
      <c r="C21" s="277"/>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row>
    <row r="23" spans="1:27" s="283" customFormat="1" ht="18.600000000000001" thickBot="1">
      <c r="A23" s="287" t="s">
        <v>613</v>
      </c>
      <c r="B23" s="281"/>
      <c r="C23" s="282"/>
    </row>
    <row r="24" spans="1:27" customFormat="1" ht="16.2" thickBot="1">
      <c r="A24" s="285" t="s">
        <v>614</v>
      </c>
      <c r="B24" s="286" t="s">
        <v>615</v>
      </c>
      <c r="C24" s="286" t="s">
        <v>616</v>
      </c>
    </row>
    <row r="25" spans="1:27" s="290" customFormat="1" ht="25.2" customHeight="1" thickBot="1">
      <c r="A25" s="307" t="s">
        <v>633</v>
      </c>
      <c r="B25" s="308"/>
      <c r="C25" s="309"/>
    </row>
    <row r="26" spans="1:27" customFormat="1" ht="25.2" customHeight="1" thickBot="1">
      <c r="A26" s="284" t="s">
        <v>618</v>
      </c>
      <c r="B26" s="284"/>
      <c r="C26" s="284"/>
    </row>
    <row r="27" spans="1:27" s="290" customFormat="1" ht="25.2" customHeight="1" thickBot="1">
      <c r="A27" s="307" t="s">
        <v>620</v>
      </c>
      <c r="B27" s="308"/>
      <c r="C27" s="309"/>
    </row>
    <row r="28" spans="1:27" ht="24.6" thickBot="1">
      <c r="A28" s="284" t="s">
        <v>619</v>
      </c>
      <c r="B28" s="284"/>
      <c r="C28" s="284"/>
    </row>
    <row r="29" spans="1:27" s="290" customFormat="1" ht="25.2" customHeight="1" thickBot="1">
      <c r="A29" s="307" t="s">
        <v>621</v>
      </c>
      <c r="B29" s="308"/>
      <c r="C29" s="309"/>
    </row>
    <row r="30" spans="1:27" ht="24.6" thickBot="1">
      <c r="A30" s="284" t="s">
        <v>619</v>
      </c>
      <c r="B30" s="284"/>
      <c r="C30" s="284"/>
    </row>
    <row r="31" spans="1:27" s="290" customFormat="1" ht="25.2" customHeight="1" thickBot="1">
      <c r="A31" s="307" t="s">
        <v>622</v>
      </c>
      <c r="B31" s="308"/>
      <c r="C31" s="309"/>
    </row>
    <row r="32" spans="1:27" ht="24.6" thickBot="1">
      <c r="A32" s="284" t="s">
        <v>619</v>
      </c>
      <c r="B32" s="284"/>
      <c r="C32" s="284"/>
    </row>
    <row r="33" spans="1:3" ht="36.6" thickBot="1">
      <c r="A33" s="284" t="s">
        <v>640</v>
      </c>
      <c r="B33" s="284"/>
      <c r="C33" s="284"/>
    </row>
    <row r="34" spans="1:3" s="290" customFormat="1" ht="25.2" customHeight="1" thickBot="1">
      <c r="A34" s="307" t="s">
        <v>623</v>
      </c>
      <c r="B34" s="308"/>
      <c r="C34" s="309"/>
    </row>
    <row r="35" spans="1:3" ht="14.4" thickBot="1">
      <c r="A35" s="284" t="s">
        <v>624</v>
      </c>
      <c r="B35" s="284"/>
      <c r="C35" s="284"/>
    </row>
    <row r="36" spans="1:3" ht="24.6" thickBot="1">
      <c r="A36" s="284" t="s">
        <v>625</v>
      </c>
      <c r="B36" s="284"/>
      <c r="C36" s="284"/>
    </row>
    <row r="37" spans="1:3" ht="14.4" thickBot="1">
      <c r="A37" s="284" t="s">
        <v>626</v>
      </c>
      <c r="B37" s="284"/>
      <c r="C37" s="284"/>
    </row>
    <row r="38" spans="1:3" ht="24.6" thickBot="1">
      <c r="A38" s="284" t="s">
        <v>627</v>
      </c>
      <c r="B38" s="284"/>
      <c r="C38" s="284"/>
    </row>
    <row r="39" spans="1:3" s="290" customFormat="1" ht="25.2" customHeight="1" thickBot="1">
      <c r="A39" s="307" t="s">
        <v>628</v>
      </c>
      <c r="B39" s="308"/>
      <c r="C39" s="309"/>
    </row>
    <row r="40" spans="1:3" ht="14.4" thickBot="1">
      <c r="A40" s="284" t="s">
        <v>624</v>
      </c>
      <c r="B40" s="284"/>
      <c r="C40" s="284"/>
    </row>
    <row r="41" spans="1:3" ht="24.6" thickBot="1">
      <c r="A41" s="284" t="s">
        <v>625</v>
      </c>
      <c r="B41" s="284"/>
      <c r="C41" s="284"/>
    </row>
    <row r="42" spans="1:3" ht="24.6" thickBot="1">
      <c r="A42" s="284" t="s">
        <v>629</v>
      </c>
      <c r="B42" s="284"/>
      <c r="C42" s="284"/>
    </row>
    <row r="43" spans="1:3" s="290" customFormat="1" ht="25.2" customHeight="1" thickBot="1">
      <c r="A43" s="307" t="s">
        <v>630</v>
      </c>
      <c r="B43" s="308"/>
      <c r="C43" s="309"/>
    </row>
    <row r="44" spans="1:3" ht="24.6" thickBot="1">
      <c r="A44" s="284" t="s">
        <v>619</v>
      </c>
      <c r="B44" s="284"/>
      <c r="C44" s="284"/>
    </row>
    <row r="45" spans="1:3" s="290" customFormat="1" ht="25.2" customHeight="1" thickBot="1">
      <c r="A45" s="307" t="s">
        <v>631</v>
      </c>
      <c r="B45" s="308"/>
      <c r="C45" s="309"/>
    </row>
    <row r="46" spans="1:3" ht="24.6" thickBot="1">
      <c r="A46" s="284" t="s">
        <v>619</v>
      </c>
      <c r="B46" s="284"/>
      <c r="C46" s="284"/>
    </row>
    <row r="47" spans="1:3" s="290" customFormat="1" ht="25.2" customHeight="1" thickBot="1">
      <c r="A47" s="307" t="s">
        <v>632</v>
      </c>
      <c r="B47" s="308"/>
      <c r="C47" s="309"/>
    </row>
    <row r="48" spans="1:3" ht="24.6" thickBot="1">
      <c r="A48" s="284" t="s">
        <v>619</v>
      </c>
      <c r="B48" s="284"/>
      <c r="C48" s="284"/>
    </row>
    <row r="49" spans="1:3" s="290" customFormat="1" ht="25.2" customHeight="1" thickBot="1">
      <c r="A49" s="307" t="s">
        <v>634</v>
      </c>
      <c r="B49" s="308"/>
      <c r="C49" s="309"/>
    </row>
    <row r="50" spans="1:3" s="290" customFormat="1" ht="25.2" customHeight="1" thickBot="1">
      <c r="A50" s="302" t="s">
        <v>645</v>
      </c>
      <c r="B50" s="300"/>
      <c r="C50" s="301"/>
    </row>
    <row r="51" spans="1:3" ht="24.6" thickBot="1">
      <c r="A51" s="284" t="s">
        <v>646</v>
      </c>
      <c r="B51" s="284"/>
      <c r="C51" s="284"/>
    </row>
    <row r="52" spans="1:3" ht="14.4" thickBot="1">
      <c r="A52" s="291" t="s">
        <v>635</v>
      </c>
      <c r="B52" s="284"/>
      <c r="C52" s="284"/>
    </row>
    <row r="53" spans="1:3" ht="14.4" thickBot="1">
      <c r="A53" s="291" t="s">
        <v>636</v>
      </c>
      <c r="B53" s="284" t="s">
        <v>637</v>
      </c>
      <c r="C53" s="284"/>
    </row>
    <row r="54" spans="1:3" ht="14.4" thickBot="1">
      <c r="A54" s="291" t="s">
        <v>638</v>
      </c>
      <c r="B54" s="284"/>
      <c r="C54" s="284" t="s">
        <v>647</v>
      </c>
    </row>
    <row r="55" spans="1:3">
      <c r="A55" s="284"/>
      <c r="B55" s="284"/>
      <c r="C55" s="284"/>
    </row>
    <row r="56" spans="1:3">
      <c r="A56" s="279" t="s">
        <v>641</v>
      </c>
    </row>
    <row r="57" spans="1:3" s="298" customFormat="1" ht="27.6">
      <c r="A57" s="299" t="s">
        <v>642</v>
      </c>
      <c r="B57" s="297"/>
    </row>
    <row r="58" spans="1:3" s="298" customFormat="1" ht="41.4">
      <c r="A58" s="299" t="s">
        <v>643</v>
      </c>
      <c r="B58" s="297"/>
    </row>
    <row r="59" spans="1:3" s="298" customFormat="1">
      <c r="A59" s="296" t="s">
        <v>644</v>
      </c>
      <c r="B59" s="280" t="str">
        <f>"Dear "&amp;'Company Info'!D7</f>
        <v>Dear &lt;please enter&gt;</v>
      </c>
    </row>
    <row r="60" spans="1:3" s="298" customFormat="1">
      <c r="A60" s="296"/>
      <c r="B60" s="297"/>
    </row>
    <row r="61" spans="1:3" s="298" customFormat="1" ht="55.2">
      <c r="A61" s="296"/>
      <c r="B61" s="297" t="s">
        <v>648</v>
      </c>
    </row>
    <row r="62" spans="1:3" s="298" customFormat="1">
      <c r="A62" s="296"/>
      <c r="B62" s="297"/>
    </row>
    <row r="63" spans="1:3" s="298" customFormat="1" ht="55.2">
      <c r="A63" s="296"/>
      <c r="B63" s="297" t="s">
        <v>649</v>
      </c>
    </row>
    <row r="65" spans="2:2">
      <c r="B65" s="280" t="str">
        <f>'Company Info'!D11</f>
        <v>&lt;please enter&gt;</v>
      </c>
    </row>
  </sheetData>
  <sheetProtection formatCells="0" formatColumns="0" formatRows="0" insertColumns="0" insertRows="0" insertHyperlinks="0"/>
  <mergeCells count="10">
    <mergeCell ref="A45:C45"/>
    <mergeCell ref="A47:C47"/>
    <mergeCell ref="A25:C25"/>
    <mergeCell ref="A49:C49"/>
    <mergeCell ref="A27:C27"/>
    <mergeCell ref="A29:C29"/>
    <mergeCell ref="A31:C31"/>
    <mergeCell ref="A34:C34"/>
    <mergeCell ref="A39:C39"/>
    <mergeCell ref="A43:C43"/>
  </mergeCells>
  <printOptions horizontalCentered="1"/>
  <pageMargins left="1" right="1" top="0.75" bottom="1" header="0.75" footer="0.6"/>
  <pageSetup scale="94" fitToHeight="0" orientation="landscape" horizontalDpi="300" verticalDpi="300" r:id="rId1"/>
  <headerFooter scaleWithDoc="0">
    <oddFooter>&amp;L&amp;G&amp;"Frutiger LT 45 Light,Regular"&amp;6
Services are provided by LRQA and other members of the Lloyd’s Register Group. 
For further details please visit: www.lr.org/entities&amp;R&amp;8&amp;G&amp;"Frutiger LT 45 Light,Regular"&amp;6&amp;K00+000
X
X
X</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69E15-928A-43A6-8CBE-4D1747F489CE}">
  <sheetPr>
    <tabColor theme="7" tint="-0.249977111117893"/>
  </sheetPr>
  <dimension ref="B1:K200"/>
  <sheetViews>
    <sheetView topLeftCell="A13" workbookViewId="0">
      <selection activeCell="Q17" sqref="Q17"/>
    </sheetView>
  </sheetViews>
  <sheetFormatPr defaultColWidth="10.796875" defaultRowHeight="15.6"/>
  <cols>
    <col min="1" max="1" width="3.796875" style="204" customWidth="1"/>
    <col min="2" max="2" width="12" style="1" customWidth="1"/>
    <col min="3" max="3" width="14.5" style="1" customWidth="1"/>
    <col min="4" max="4" width="6.796875" style="204" customWidth="1"/>
    <col min="5" max="5" width="7.296875" style="204" customWidth="1"/>
    <col min="6" max="6" width="9.19921875" style="203" customWidth="1"/>
    <col min="7" max="7" width="16.69921875" style="203" customWidth="1"/>
    <col min="8" max="9" width="9.19921875" style="203" customWidth="1"/>
    <col min="10" max="16384" width="10.796875" style="204"/>
  </cols>
  <sheetData>
    <row r="1" spans="2:11" ht="18">
      <c r="B1" s="202" t="s">
        <v>174</v>
      </c>
      <c r="D1" s="1"/>
      <c r="E1" s="1"/>
      <c r="J1" s="1"/>
      <c r="K1" s="1"/>
    </row>
    <row r="2" spans="2:11">
      <c r="B2" s="230" t="s">
        <v>511</v>
      </c>
      <c r="D2" s="1"/>
      <c r="E2" s="1"/>
      <c r="J2" s="1"/>
      <c r="K2" s="1"/>
    </row>
    <row r="3" spans="2:11" ht="18">
      <c r="B3" s="202"/>
      <c r="D3" s="1"/>
      <c r="E3" s="1"/>
      <c r="J3" s="1"/>
      <c r="K3" s="1"/>
    </row>
    <row r="4" spans="2:11">
      <c r="B4" s="205"/>
      <c r="C4" s="205"/>
      <c r="D4" s="206" t="s">
        <v>175</v>
      </c>
      <c r="E4" s="207" t="s">
        <v>176</v>
      </c>
      <c r="F4" s="208"/>
      <c r="G4" s="1"/>
      <c r="H4" s="1" t="s">
        <v>177</v>
      </c>
      <c r="I4" s="208"/>
      <c r="J4" s="1"/>
      <c r="K4" s="1"/>
    </row>
    <row r="5" spans="2:11">
      <c r="B5" s="209" t="s">
        <v>178</v>
      </c>
      <c r="C5" s="209" t="s">
        <v>179</v>
      </c>
      <c r="D5" s="206" t="s">
        <v>180</v>
      </c>
      <c r="E5" s="207" t="s">
        <v>180</v>
      </c>
      <c r="F5" s="210"/>
      <c r="G5" s="1" t="s">
        <v>181</v>
      </c>
      <c r="H5" s="1" t="s">
        <v>182</v>
      </c>
      <c r="I5" s="210"/>
      <c r="J5" s="1"/>
      <c r="K5" s="1"/>
    </row>
    <row r="6" spans="2:11">
      <c r="B6" s="211"/>
      <c r="C6" s="211"/>
      <c r="D6" s="212"/>
      <c r="E6" s="213"/>
      <c r="F6" s="210"/>
      <c r="G6" s="1" t="s">
        <v>183</v>
      </c>
      <c r="H6" s="1" t="s">
        <v>184</v>
      </c>
      <c r="I6" s="210"/>
      <c r="J6" s="1"/>
      <c r="K6" s="1"/>
    </row>
    <row r="7" spans="2:11">
      <c r="B7" s="211"/>
      <c r="C7" s="209" t="s">
        <v>185</v>
      </c>
      <c r="D7" s="212"/>
      <c r="E7" s="213"/>
      <c r="F7" s="210"/>
      <c r="G7" s="1" t="s">
        <v>186</v>
      </c>
      <c r="H7" s="1" t="s">
        <v>187</v>
      </c>
      <c r="I7" s="210"/>
      <c r="J7" s="1"/>
      <c r="K7" s="1"/>
    </row>
    <row r="8" spans="2:11">
      <c r="B8" s="214" t="s">
        <v>188</v>
      </c>
      <c r="C8" s="214" t="s">
        <v>189</v>
      </c>
      <c r="D8" s="215">
        <v>747</v>
      </c>
      <c r="E8" s="216">
        <f>D8*2</f>
        <v>1494</v>
      </c>
      <c r="F8" s="210"/>
      <c r="G8" s="1" t="s">
        <v>190</v>
      </c>
      <c r="H8" s="1" t="s">
        <v>191</v>
      </c>
      <c r="I8" s="210"/>
      <c r="J8" s="1"/>
      <c r="K8" s="1"/>
    </row>
    <row r="9" spans="2:11">
      <c r="B9" s="214" t="s">
        <v>188</v>
      </c>
      <c r="C9" s="214" t="s">
        <v>192</v>
      </c>
      <c r="D9" s="215">
        <v>1064</v>
      </c>
      <c r="E9" s="216">
        <f t="shared" ref="E9:E72" si="0">D9*2</f>
        <v>2128</v>
      </c>
      <c r="F9" s="210"/>
      <c r="G9" s="1" t="s">
        <v>193</v>
      </c>
      <c r="H9" s="1" t="s">
        <v>194</v>
      </c>
      <c r="I9" s="210"/>
      <c r="J9" s="217"/>
      <c r="K9" s="1"/>
    </row>
    <row r="10" spans="2:11">
      <c r="B10" s="214" t="s">
        <v>188</v>
      </c>
      <c r="C10" s="214" t="s">
        <v>195</v>
      </c>
      <c r="D10" s="215">
        <v>107</v>
      </c>
      <c r="E10" s="216">
        <f t="shared" si="0"/>
        <v>214</v>
      </c>
      <c r="F10" s="210"/>
      <c r="G10" s="1" t="s">
        <v>196</v>
      </c>
      <c r="H10" s="1" t="s">
        <v>197</v>
      </c>
      <c r="I10" s="210"/>
      <c r="J10" s="1"/>
      <c r="K10" s="1"/>
    </row>
    <row r="11" spans="2:11">
      <c r="B11" s="214" t="s">
        <v>198</v>
      </c>
      <c r="C11" s="214" t="s">
        <v>199</v>
      </c>
      <c r="D11" s="215">
        <f>SUM(D8+D46)</f>
        <v>1212</v>
      </c>
      <c r="E11" s="216">
        <f t="shared" si="0"/>
        <v>2424</v>
      </c>
      <c r="F11" s="210"/>
      <c r="G11" s="1" t="s">
        <v>200</v>
      </c>
      <c r="H11" s="1" t="s">
        <v>201</v>
      </c>
      <c r="I11" s="210"/>
      <c r="J11" s="1"/>
      <c r="K11" s="1"/>
    </row>
    <row r="12" spans="2:11">
      <c r="B12" s="214" t="s">
        <v>198</v>
      </c>
      <c r="C12" s="214" t="s">
        <v>202</v>
      </c>
      <c r="D12" s="215">
        <v>255</v>
      </c>
      <c r="E12" s="216">
        <f t="shared" si="0"/>
        <v>510</v>
      </c>
      <c r="F12" s="210"/>
      <c r="G12" s="1" t="s">
        <v>203</v>
      </c>
      <c r="H12" s="1" t="s">
        <v>204</v>
      </c>
      <c r="I12" s="210"/>
      <c r="J12" s="1"/>
      <c r="K12" s="1"/>
    </row>
    <row r="13" spans="2:11" s="1" customFormat="1">
      <c r="B13" s="214" t="s">
        <v>198</v>
      </c>
      <c r="C13" s="214" t="s">
        <v>205</v>
      </c>
      <c r="D13" s="215">
        <v>210</v>
      </c>
      <c r="E13" s="216">
        <f t="shared" si="0"/>
        <v>420</v>
      </c>
      <c r="F13" s="210"/>
      <c r="G13" s="1" t="s">
        <v>206</v>
      </c>
      <c r="H13" s="1" t="s">
        <v>207</v>
      </c>
      <c r="I13" s="210"/>
    </row>
    <row r="14" spans="2:11">
      <c r="B14" s="214" t="s">
        <v>198</v>
      </c>
      <c r="C14" s="214" t="s">
        <v>208</v>
      </c>
      <c r="D14" s="215">
        <v>329</v>
      </c>
      <c r="E14" s="216">
        <f t="shared" si="0"/>
        <v>658</v>
      </c>
      <c r="F14" s="210"/>
      <c r="G14" s="1" t="s">
        <v>209</v>
      </c>
      <c r="H14" s="1" t="s">
        <v>210</v>
      </c>
      <c r="I14" s="210"/>
      <c r="J14" s="1"/>
      <c r="K14" s="1"/>
    </row>
    <row r="15" spans="2:11">
      <c r="B15" s="214" t="s">
        <v>188</v>
      </c>
      <c r="C15" s="214" t="s">
        <v>211</v>
      </c>
      <c r="D15" s="215">
        <v>497</v>
      </c>
      <c r="E15" s="216">
        <f t="shared" si="0"/>
        <v>994</v>
      </c>
      <c r="F15" s="210"/>
      <c r="G15" s="1" t="s">
        <v>212</v>
      </c>
      <c r="H15" s="1" t="s">
        <v>213</v>
      </c>
      <c r="I15" s="210"/>
      <c r="J15" s="1"/>
      <c r="K15" s="1"/>
    </row>
    <row r="16" spans="2:11">
      <c r="B16" s="214" t="s">
        <v>198</v>
      </c>
      <c r="C16" s="214" t="s">
        <v>214</v>
      </c>
      <c r="D16" s="215">
        <v>230</v>
      </c>
      <c r="E16" s="216">
        <f t="shared" si="0"/>
        <v>460</v>
      </c>
      <c r="F16" s="210"/>
      <c r="G16" s="1" t="s">
        <v>215</v>
      </c>
      <c r="H16" s="1" t="s">
        <v>216</v>
      </c>
      <c r="I16" s="210"/>
      <c r="J16" s="1"/>
      <c r="K16" s="1"/>
    </row>
    <row r="17" spans="2:11">
      <c r="B17" s="214" t="s">
        <v>188</v>
      </c>
      <c r="C17" s="214" t="s">
        <v>217</v>
      </c>
      <c r="D17" s="215">
        <v>1026</v>
      </c>
      <c r="E17" s="216">
        <f t="shared" si="0"/>
        <v>2052</v>
      </c>
      <c r="F17" s="210"/>
      <c r="G17" s="1" t="s">
        <v>218</v>
      </c>
      <c r="H17" s="1" t="s">
        <v>219</v>
      </c>
      <c r="I17" s="210"/>
      <c r="J17" s="1"/>
      <c r="K17" s="1"/>
    </row>
    <row r="18" spans="2:11">
      <c r="B18" s="214" t="s">
        <v>188</v>
      </c>
      <c r="C18" s="214" t="s">
        <v>220</v>
      </c>
      <c r="D18" s="215">
        <v>182</v>
      </c>
      <c r="E18" s="216">
        <f t="shared" si="0"/>
        <v>364</v>
      </c>
      <c r="F18" s="210"/>
      <c r="G18" s="1" t="s">
        <v>221</v>
      </c>
      <c r="H18" s="1" t="s">
        <v>222</v>
      </c>
      <c r="I18" s="210"/>
      <c r="J18" s="1"/>
      <c r="K18" s="1"/>
    </row>
    <row r="19" spans="2:11">
      <c r="B19" s="214" t="s">
        <v>188</v>
      </c>
      <c r="C19" s="214" t="s">
        <v>223</v>
      </c>
      <c r="D19" s="215">
        <v>145</v>
      </c>
      <c r="E19" s="216">
        <f t="shared" si="0"/>
        <v>290</v>
      </c>
      <c r="F19" s="210"/>
      <c r="G19" s="1" t="s">
        <v>224</v>
      </c>
      <c r="H19" s="1" t="s">
        <v>225</v>
      </c>
      <c r="I19" s="210"/>
      <c r="J19" s="1"/>
      <c r="K19" s="1"/>
    </row>
    <row r="20" spans="2:11">
      <c r="B20" s="214" t="s">
        <v>188</v>
      </c>
      <c r="C20" s="214" t="s">
        <v>226</v>
      </c>
      <c r="D20" s="215">
        <v>481</v>
      </c>
      <c r="E20" s="216">
        <f t="shared" si="0"/>
        <v>962</v>
      </c>
      <c r="F20" s="210"/>
      <c r="G20" s="1" t="s">
        <v>227</v>
      </c>
      <c r="H20" s="1" t="s">
        <v>228</v>
      </c>
      <c r="I20" s="210"/>
      <c r="J20" s="1"/>
      <c r="K20" s="1"/>
    </row>
    <row r="21" spans="2:11">
      <c r="B21" s="218" t="s">
        <v>181</v>
      </c>
      <c r="C21" s="218" t="s">
        <v>229</v>
      </c>
      <c r="D21" s="215">
        <v>143</v>
      </c>
      <c r="E21" s="216">
        <f t="shared" si="0"/>
        <v>286</v>
      </c>
      <c r="F21" s="210"/>
      <c r="G21" s="1" t="s">
        <v>230</v>
      </c>
      <c r="H21" s="1" t="s">
        <v>231</v>
      </c>
      <c r="I21" s="210"/>
      <c r="J21" s="1"/>
      <c r="K21" s="1"/>
    </row>
    <row r="22" spans="2:11">
      <c r="B22" s="218" t="s">
        <v>181</v>
      </c>
      <c r="C22" s="218" t="s">
        <v>232</v>
      </c>
      <c r="D22" s="215">
        <v>376</v>
      </c>
      <c r="E22" s="216">
        <f t="shared" si="0"/>
        <v>752</v>
      </c>
      <c r="F22" s="210"/>
      <c r="G22" s="1" t="s">
        <v>233</v>
      </c>
      <c r="H22" s="1" t="s">
        <v>234</v>
      </c>
      <c r="I22" s="210"/>
      <c r="J22" s="1"/>
      <c r="K22" s="1"/>
    </row>
    <row r="23" spans="2:11">
      <c r="B23" s="218" t="s">
        <v>181</v>
      </c>
      <c r="C23" s="218" t="s">
        <v>183</v>
      </c>
      <c r="D23" s="215">
        <v>508</v>
      </c>
      <c r="E23" s="216">
        <f t="shared" si="0"/>
        <v>1016</v>
      </c>
      <c r="F23" s="210"/>
      <c r="G23" s="1" t="s">
        <v>235</v>
      </c>
      <c r="H23" s="1" t="s">
        <v>236</v>
      </c>
      <c r="I23" s="210"/>
      <c r="J23" s="1"/>
      <c r="K23" s="1"/>
    </row>
    <row r="24" spans="2:11">
      <c r="B24" s="214"/>
      <c r="C24" s="219" t="s">
        <v>237</v>
      </c>
      <c r="D24" s="215"/>
      <c r="E24" s="216">
        <f t="shared" si="0"/>
        <v>0</v>
      </c>
      <c r="F24" s="210"/>
      <c r="G24" s="1" t="s">
        <v>238</v>
      </c>
      <c r="H24" s="1" t="s">
        <v>239</v>
      </c>
      <c r="I24" s="210"/>
      <c r="J24" s="1"/>
      <c r="K24" s="1"/>
    </row>
    <row r="25" spans="2:11" s="1" customFormat="1">
      <c r="B25" s="214" t="s">
        <v>226</v>
      </c>
      <c r="C25" s="214" t="s">
        <v>188</v>
      </c>
      <c r="D25" s="215">
        <v>481</v>
      </c>
      <c r="E25" s="216">
        <f t="shared" si="0"/>
        <v>962</v>
      </c>
      <c r="F25" s="210"/>
      <c r="G25" s="1" t="s">
        <v>240</v>
      </c>
      <c r="H25" s="1" t="s">
        <v>241</v>
      </c>
      <c r="I25" s="210"/>
      <c r="J25" s="203"/>
    </row>
    <row r="26" spans="2:11">
      <c r="B26" s="214" t="s">
        <v>242</v>
      </c>
      <c r="C26" s="214" t="s">
        <v>243</v>
      </c>
      <c r="D26" s="215">
        <v>81</v>
      </c>
      <c r="E26" s="216">
        <f t="shared" si="0"/>
        <v>162</v>
      </c>
      <c r="F26" s="210"/>
      <c r="G26" s="1" t="s">
        <v>244</v>
      </c>
      <c r="H26" s="1" t="s">
        <v>245</v>
      </c>
      <c r="I26" s="210"/>
      <c r="J26" s="217"/>
      <c r="K26" s="220"/>
    </row>
    <row r="27" spans="2:11">
      <c r="B27" s="214" t="s">
        <v>226</v>
      </c>
      <c r="C27" s="214" t="s">
        <v>189</v>
      </c>
      <c r="D27" s="215">
        <v>305</v>
      </c>
      <c r="E27" s="216">
        <f t="shared" si="0"/>
        <v>610</v>
      </c>
      <c r="F27" s="210"/>
      <c r="G27" s="1" t="s">
        <v>246</v>
      </c>
      <c r="H27" s="1" t="s">
        <v>247</v>
      </c>
      <c r="I27" s="210"/>
      <c r="J27" s="1"/>
      <c r="K27" s="220"/>
    </row>
    <row r="28" spans="2:11">
      <c r="B28" s="214" t="s">
        <v>226</v>
      </c>
      <c r="C28" s="214" t="s">
        <v>192</v>
      </c>
      <c r="D28" s="215">
        <v>632</v>
      </c>
      <c r="E28" s="216">
        <f t="shared" si="0"/>
        <v>1264</v>
      </c>
      <c r="F28" s="210"/>
      <c r="G28" s="1" t="s">
        <v>229</v>
      </c>
      <c r="H28" s="1" t="s">
        <v>248</v>
      </c>
      <c r="I28" s="210"/>
      <c r="J28" s="1"/>
      <c r="K28" s="220"/>
    </row>
    <row r="29" spans="2:11">
      <c r="B29" s="214" t="s">
        <v>226</v>
      </c>
      <c r="C29" s="214" t="s">
        <v>249</v>
      </c>
      <c r="D29" s="215">
        <v>402</v>
      </c>
      <c r="E29" s="216">
        <f t="shared" si="0"/>
        <v>804</v>
      </c>
      <c r="F29" s="210"/>
      <c r="G29" s="1" t="s">
        <v>250</v>
      </c>
      <c r="H29" s="1" t="s">
        <v>251</v>
      </c>
      <c r="I29" s="210"/>
      <c r="J29" s="1"/>
      <c r="K29" s="220"/>
    </row>
    <row r="30" spans="2:11">
      <c r="B30" s="214" t="s">
        <v>226</v>
      </c>
      <c r="C30" s="214" t="s">
        <v>195</v>
      </c>
      <c r="D30" s="215">
        <v>388</v>
      </c>
      <c r="E30" s="216">
        <f t="shared" si="0"/>
        <v>776</v>
      </c>
      <c r="F30" s="210"/>
      <c r="G30" s="1" t="s">
        <v>252</v>
      </c>
      <c r="H30" s="1" t="s">
        <v>253</v>
      </c>
      <c r="I30" s="210"/>
      <c r="J30" s="1"/>
      <c r="K30" s="220"/>
    </row>
    <row r="31" spans="2:11">
      <c r="B31" s="214" t="s">
        <v>242</v>
      </c>
      <c r="C31" s="214" t="s">
        <v>199</v>
      </c>
      <c r="D31" s="215">
        <v>769</v>
      </c>
      <c r="E31" s="216">
        <f t="shared" si="0"/>
        <v>1538</v>
      </c>
      <c r="F31" s="210"/>
      <c r="G31" s="1" t="s">
        <v>254</v>
      </c>
      <c r="H31" s="1" t="s">
        <v>255</v>
      </c>
      <c r="I31" s="210"/>
      <c r="J31" s="1"/>
      <c r="K31" s="220"/>
    </row>
    <row r="32" spans="2:11">
      <c r="B32" s="214" t="s">
        <v>226</v>
      </c>
      <c r="C32" s="214" t="s">
        <v>208</v>
      </c>
      <c r="D32" s="215">
        <v>271</v>
      </c>
      <c r="E32" s="216">
        <f t="shared" si="0"/>
        <v>542</v>
      </c>
      <c r="F32" s="210"/>
      <c r="G32" s="210"/>
      <c r="H32" s="210"/>
      <c r="I32" s="210"/>
      <c r="J32" s="1"/>
      <c r="K32" s="220"/>
    </row>
    <row r="33" spans="2:11">
      <c r="B33" s="214" t="s">
        <v>226</v>
      </c>
      <c r="C33" s="214" t="s">
        <v>211</v>
      </c>
      <c r="D33" s="215">
        <v>133</v>
      </c>
      <c r="E33" s="216">
        <f t="shared" si="0"/>
        <v>266</v>
      </c>
      <c r="F33" s="210"/>
      <c r="G33" s="210"/>
      <c r="H33" s="210"/>
      <c r="I33" s="210"/>
      <c r="J33" s="1"/>
      <c r="K33" s="1"/>
    </row>
    <row r="34" spans="2:11">
      <c r="B34" s="214" t="s">
        <v>242</v>
      </c>
      <c r="C34" s="214" t="s">
        <v>214</v>
      </c>
      <c r="D34" s="215">
        <v>263</v>
      </c>
      <c r="E34" s="216">
        <f t="shared" si="0"/>
        <v>526</v>
      </c>
      <c r="F34" s="210"/>
      <c r="G34" s="210"/>
      <c r="H34" s="210"/>
      <c r="I34" s="210"/>
      <c r="J34" s="1"/>
      <c r="K34" s="1"/>
    </row>
    <row r="35" spans="2:11">
      <c r="B35" s="214" t="s">
        <v>226</v>
      </c>
      <c r="C35" s="214" t="s">
        <v>217</v>
      </c>
      <c r="D35" s="215">
        <v>641</v>
      </c>
      <c r="E35" s="216">
        <f t="shared" si="0"/>
        <v>1282</v>
      </c>
      <c r="F35" s="210"/>
      <c r="G35" s="210"/>
      <c r="H35" s="210"/>
      <c r="I35" s="210"/>
      <c r="J35" s="1"/>
      <c r="K35" s="1"/>
    </row>
    <row r="36" spans="2:11">
      <c r="B36" s="214" t="s">
        <v>226</v>
      </c>
      <c r="C36" s="214" t="s">
        <v>220</v>
      </c>
      <c r="D36" s="215">
        <v>381</v>
      </c>
      <c r="E36" s="216">
        <f t="shared" si="0"/>
        <v>762</v>
      </c>
      <c r="F36" s="210"/>
      <c r="G36" s="210"/>
      <c r="H36" s="210"/>
      <c r="I36" s="210"/>
      <c r="J36" s="1"/>
      <c r="K36" s="1"/>
    </row>
    <row r="37" spans="2:11">
      <c r="B37" s="214" t="s">
        <v>226</v>
      </c>
      <c r="C37" s="214" t="s">
        <v>256</v>
      </c>
      <c r="D37" s="215">
        <v>170</v>
      </c>
      <c r="E37" s="216">
        <f t="shared" si="0"/>
        <v>340</v>
      </c>
      <c r="F37" s="210"/>
      <c r="G37" s="210"/>
      <c r="H37" s="210"/>
      <c r="I37" s="210"/>
      <c r="J37" s="1"/>
      <c r="K37" s="1"/>
    </row>
    <row r="38" spans="2:11">
      <c r="B38" s="214" t="s">
        <v>226</v>
      </c>
      <c r="C38" s="214" t="s">
        <v>223</v>
      </c>
      <c r="D38" s="215">
        <v>424</v>
      </c>
      <c r="E38" s="216">
        <f t="shared" si="0"/>
        <v>848</v>
      </c>
      <c r="F38" s="210"/>
      <c r="G38" s="210"/>
      <c r="H38" s="210"/>
      <c r="I38" s="210"/>
      <c r="J38" s="1"/>
      <c r="K38" s="1"/>
    </row>
    <row r="39" spans="2:11">
      <c r="B39" s="214" t="s">
        <v>226</v>
      </c>
      <c r="C39" s="218" t="s">
        <v>232</v>
      </c>
      <c r="D39" s="215">
        <v>131</v>
      </c>
      <c r="E39" s="216">
        <f t="shared" si="0"/>
        <v>262</v>
      </c>
      <c r="F39" s="210"/>
      <c r="G39" s="210"/>
      <c r="H39" s="210"/>
      <c r="I39" s="210"/>
      <c r="J39" s="1"/>
      <c r="K39" s="1"/>
    </row>
    <row r="40" spans="2:11">
      <c r="B40" s="214"/>
      <c r="C40" s="219" t="s">
        <v>257</v>
      </c>
      <c r="D40" s="215"/>
      <c r="E40" s="216">
        <f t="shared" si="0"/>
        <v>0</v>
      </c>
      <c r="F40" s="210"/>
      <c r="G40" s="210"/>
      <c r="H40" s="210"/>
      <c r="I40" s="210"/>
      <c r="J40" s="1"/>
      <c r="K40" s="1"/>
    </row>
    <row r="41" spans="2:11">
      <c r="B41" s="214" t="s">
        <v>189</v>
      </c>
      <c r="C41" s="214" t="s">
        <v>188</v>
      </c>
      <c r="D41" s="215">
        <v>747</v>
      </c>
      <c r="E41" s="216">
        <f t="shared" si="0"/>
        <v>1494</v>
      </c>
      <c r="F41" s="210"/>
      <c r="G41" s="210"/>
      <c r="H41" s="210"/>
      <c r="I41" s="210"/>
      <c r="J41" s="1"/>
      <c r="K41" s="1"/>
    </row>
    <row r="42" spans="2:11">
      <c r="B42" s="214" t="s">
        <v>258</v>
      </c>
      <c r="C42" s="214" t="s">
        <v>243</v>
      </c>
      <c r="D42" s="215">
        <v>246</v>
      </c>
      <c r="E42" s="216">
        <f t="shared" si="0"/>
        <v>492</v>
      </c>
      <c r="F42" s="210"/>
      <c r="G42" s="210"/>
      <c r="H42" s="210"/>
      <c r="I42" s="210"/>
      <c r="J42" s="1"/>
      <c r="K42" s="1"/>
    </row>
    <row r="43" spans="2:11">
      <c r="B43" s="214" t="s">
        <v>189</v>
      </c>
      <c r="C43" s="214" t="s">
        <v>192</v>
      </c>
      <c r="D43" s="215">
        <v>328</v>
      </c>
      <c r="E43" s="216">
        <f t="shared" si="0"/>
        <v>656</v>
      </c>
      <c r="F43" s="210"/>
      <c r="G43" s="210"/>
      <c r="H43" s="210"/>
      <c r="I43" s="210"/>
      <c r="J43" s="1"/>
      <c r="K43" s="1"/>
    </row>
    <row r="44" spans="2:11">
      <c r="B44" s="214" t="s">
        <v>189</v>
      </c>
      <c r="C44" s="214" t="s">
        <v>195</v>
      </c>
      <c r="D44" s="215">
        <v>669</v>
      </c>
      <c r="E44" s="216">
        <f t="shared" si="0"/>
        <v>1338</v>
      </c>
      <c r="F44" s="210"/>
      <c r="G44" s="210"/>
      <c r="H44" s="210"/>
      <c r="I44" s="210"/>
      <c r="J44" s="1"/>
      <c r="K44" s="1"/>
    </row>
    <row r="45" spans="2:11">
      <c r="B45" s="214" t="s">
        <v>189</v>
      </c>
      <c r="C45" s="214" t="s">
        <v>259</v>
      </c>
      <c r="D45" s="215">
        <v>153</v>
      </c>
      <c r="E45" s="216">
        <f t="shared" si="0"/>
        <v>306</v>
      </c>
      <c r="F45" s="210"/>
      <c r="G45" s="210"/>
      <c r="H45" s="210"/>
      <c r="I45" s="210"/>
      <c r="J45" s="1"/>
      <c r="K45" s="1"/>
    </row>
    <row r="46" spans="2:11">
      <c r="B46" s="214" t="s">
        <v>258</v>
      </c>
      <c r="C46" s="214" t="s">
        <v>199</v>
      </c>
      <c r="D46" s="215">
        <v>465</v>
      </c>
      <c r="E46" s="216">
        <f t="shared" si="0"/>
        <v>930</v>
      </c>
      <c r="F46" s="210"/>
      <c r="G46" s="210"/>
      <c r="H46" s="210"/>
      <c r="I46" s="210"/>
      <c r="J46" s="1"/>
      <c r="K46" s="1"/>
    </row>
    <row r="47" spans="2:11">
      <c r="B47" s="218" t="s">
        <v>186</v>
      </c>
      <c r="C47" s="218" t="s">
        <v>215</v>
      </c>
      <c r="D47" s="215">
        <v>576</v>
      </c>
      <c r="E47" s="216">
        <f t="shared" si="0"/>
        <v>1152</v>
      </c>
      <c r="F47" s="210"/>
      <c r="G47" s="210"/>
      <c r="H47" s="210"/>
      <c r="I47" s="210"/>
      <c r="J47" s="1"/>
      <c r="K47" s="1"/>
    </row>
    <row r="48" spans="2:11">
      <c r="B48" s="214" t="s">
        <v>189</v>
      </c>
      <c r="C48" s="214" t="s">
        <v>211</v>
      </c>
      <c r="D48" s="215">
        <v>250</v>
      </c>
      <c r="E48" s="216">
        <f t="shared" si="0"/>
        <v>500</v>
      </c>
      <c r="F48" s="210"/>
      <c r="G48" s="210"/>
      <c r="H48" s="210"/>
      <c r="I48" s="210"/>
      <c r="J48" s="1"/>
      <c r="K48" s="1"/>
    </row>
    <row r="49" spans="2:11">
      <c r="B49" s="214" t="s">
        <v>189</v>
      </c>
      <c r="C49" s="214" t="s">
        <v>254</v>
      </c>
      <c r="D49" s="215">
        <v>347</v>
      </c>
      <c r="E49" s="216">
        <f t="shared" si="0"/>
        <v>694</v>
      </c>
      <c r="F49" s="210"/>
      <c r="G49" s="210"/>
      <c r="H49" s="210"/>
      <c r="I49" s="210"/>
      <c r="J49" s="1"/>
      <c r="K49" s="1"/>
    </row>
    <row r="50" spans="2:11">
      <c r="B50" s="214" t="s">
        <v>189</v>
      </c>
      <c r="C50" s="214" t="s">
        <v>223</v>
      </c>
      <c r="D50" s="215">
        <v>718</v>
      </c>
      <c r="E50" s="216">
        <f t="shared" si="0"/>
        <v>1436</v>
      </c>
      <c r="F50" s="210"/>
      <c r="G50" s="210"/>
      <c r="H50" s="210"/>
      <c r="I50" s="210"/>
      <c r="J50" s="1"/>
      <c r="K50" s="1"/>
    </row>
    <row r="51" spans="2:11">
      <c r="B51" s="214" t="s">
        <v>189</v>
      </c>
      <c r="C51" s="214" t="s">
        <v>226</v>
      </c>
      <c r="D51" s="215">
        <v>305</v>
      </c>
      <c r="E51" s="216">
        <f t="shared" si="0"/>
        <v>610</v>
      </c>
      <c r="F51" s="210"/>
      <c r="G51" s="210"/>
      <c r="H51" s="210"/>
      <c r="I51" s="210"/>
      <c r="J51" s="1"/>
      <c r="K51" s="1"/>
    </row>
    <row r="52" spans="2:11">
      <c r="B52" s="218" t="s">
        <v>186</v>
      </c>
      <c r="C52" s="218" t="s">
        <v>218</v>
      </c>
      <c r="D52" s="215">
        <v>517</v>
      </c>
      <c r="E52" s="216">
        <f t="shared" si="0"/>
        <v>1034</v>
      </c>
      <c r="F52" s="210"/>
      <c r="G52" s="210"/>
      <c r="H52" s="210"/>
      <c r="I52" s="210"/>
      <c r="J52" s="1"/>
      <c r="K52" s="1"/>
    </row>
    <row r="53" spans="2:11">
      <c r="B53" s="218" t="s">
        <v>186</v>
      </c>
      <c r="C53" s="218" t="s">
        <v>232</v>
      </c>
      <c r="D53" s="215">
        <v>435</v>
      </c>
      <c r="E53" s="216">
        <f t="shared" si="0"/>
        <v>870</v>
      </c>
      <c r="F53" s="210"/>
      <c r="G53" s="210"/>
      <c r="H53" s="210"/>
      <c r="I53" s="210"/>
      <c r="J53" s="1"/>
      <c r="K53" s="1"/>
    </row>
    <row r="54" spans="2:11">
      <c r="B54" s="218" t="s">
        <v>186</v>
      </c>
      <c r="C54" s="218" t="s">
        <v>230</v>
      </c>
      <c r="D54" s="215">
        <v>679</v>
      </c>
      <c r="E54" s="216">
        <f t="shared" si="0"/>
        <v>1358</v>
      </c>
      <c r="F54" s="210"/>
      <c r="G54" s="210"/>
      <c r="H54" s="210"/>
      <c r="I54" s="210"/>
      <c r="J54" s="1"/>
      <c r="K54" s="1"/>
    </row>
    <row r="55" spans="2:11">
      <c r="B55" s="214"/>
      <c r="C55" s="219" t="s">
        <v>260</v>
      </c>
      <c r="D55" s="215"/>
      <c r="E55" s="216">
        <f t="shared" si="0"/>
        <v>0</v>
      </c>
      <c r="F55" s="210"/>
      <c r="G55" s="210"/>
      <c r="H55" s="210"/>
      <c r="I55" s="210"/>
      <c r="J55" s="1"/>
      <c r="K55" s="1"/>
    </row>
    <row r="56" spans="2:11">
      <c r="B56" s="214" t="s">
        <v>192</v>
      </c>
      <c r="C56" s="214" t="s">
        <v>188</v>
      </c>
      <c r="D56" s="215">
        <v>1064</v>
      </c>
      <c r="E56" s="216">
        <f t="shared" si="0"/>
        <v>2128</v>
      </c>
      <c r="F56" s="210"/>
      <c r="G56" s="210"/>
      <c r="H56" s="210"/>
      <c r="I56" s="210"/>
      <c r="J56" s="1"/>
      <c r="K56" s="1"/>
    </row>
    <row r="57" spans="2:11">
      <c r="B57" s="214" t="s">
        <v>192</v>
      </c>
      <c r="C57" s="214" t="s">
        <v>189</v>
      </c>
      <c r="D57" s="215">
        <v>328</v>
      </c>
      <c r="E57" s="216">
        <f t="shared" si="0"/>
        <v>656</v>
      </c>
      <c r="F57" s="210"/>
      <c r="G57" s="210"/>
      <c r="H57" s="210"/>
      <c r="I57" s="210"/>
      <c r="J57" s="1"/>
      <c r="K57" s="1"/>
    </row>
    <row r="58" spans="2:11">
      <c r="B58" s="218" t="s">
        <v>261</v>
      </c>
      <c r="C58" s="218" t="s">
        <v>203</v>
      </c>
      <c r="D58" s="215">
        <v>155</v>
      </c>
      <c r="E58" s="216">
        <f t="shared" si="0"/>
        <v>310</v>
      </c>
      <c r="F58" s="210"/>
      <c r="G58" s="210"/>
      <c r="H58" s="210"/>
      <c r="I58" s="210"/>
      <c r="J58" s="1"/>
      <c r="K58" s="1"/>
    </row>
    <row r="59" spans="2:11">
      <c r="B59" s="214" t="s">
        <v>192</v>
      </c>
      <c r="C59" s="214" t="s">
        <v>226</v>
      </c>
      <c r="D59" s="215">
        <v>632</v>
      </c>
      <c r="E59" s="216">
        <f t="shared" si="0"/>
        <v>1264</v>
      </c>
      <c r="F59" s="210"/>
      <c r="G59" s="210"/>
      <c r="H59" s="210"/>
      <c r="I59" s="210"/>
      <c r="J59" s="1"/>
      <c r="K59" s="1"/>
    </row>
    <row r="60" spans="2:11">
      <c r="B60" s="214" t="s">
        <v>192</v>
      </c>
      <c r="C60" s="218" t="s">
        <v>221</v>
      </c>
      <c r="D60" s="215">
        <v>569</v>
      </c>
      <c r="E60" s="216">
        <f t="shared" si="0"/>
        <v>1138</v>
      </c>
      <c r="F60" s="210"/>
      <c r="G60" s="210"/>
      <c r="H60" s="210"/>
      <c r="I60" s="210"/>
      <c r="J60" s="1"/>
      <c r="K60" s="220"/>
    </row>
    <row r="61" spans="2:11">
      <c r="B61" s="214" t="s">
        <v>192</v>
      </c>
      <c r="C61" s="218" t="s">
        <v>200</v>
      </c>
      <c r="D61" s="215">
        <v>992</v>
      </c>
      <c r="E61" s="216">
        <f t="shared" si="0"/>
        <v>1984</v>
      </c>
      <c r="F61" s="210"/>
      <c r="G61" s="210"/>
      <c r="H61" s="210"/>
      <c r="I61" s="210"/>
      <c r="J61" s="1"/>
      <c r="K61" s="220"/>
    </row>
    <row r="62" spans="2:11">
      <c r="B62" s="214" t="s">
        <v>192</v>
      </c>
      <c r="C62" s="218" t="s">
        <v>215</v>
      </c>
      <c r="D62" s="215">
        <v>902</v>
      </c>
      <c r="E62" s="216">
        <f t="shared" si="0"/>
        <v>1804</v>
      </c>
      <c r="F62" s="210"/>
      <c r="G62" s="210"/>
      <c r="H62" s="210"/>
      <c r="I62" s="210"/>
      <c r="J62" s="1"/>
      <c r="K62" s="220"/>
    </row>
    <row r="63" spans="2:11">
      <c r="B63" s="214" t="s">
        <v>192</v>
      </c>
      <c r="C63" s="218" t="s">
        <v>235</v>
      </c>
      <c r="D63" s="215">
        <v>1044</v>
      </c>
      <c r="E63" s="216">
        <f t="shared" si="0"/>
        <v>2088</v>
      </c>
      <c r="F63" s="210"/>
      <c r="G63" s="210"/>
      <c r="H63" s="210"/>
      <c r="I63" s="210"/>
      <c r="J63" s="1"/>
      <c r="K63" s="220"/>
    </row>
    <row r="64" spans="2:11">
      <c r="B64" s="214" t="s">
        <v>192</v>
      </c>
      <c r="C64" s="218" t="s">
        <v>218</v>
      </c>
      <c r="D64" s="215">
        <v>836</v>
      </c>
      <c r="E64" s="216">
        <f t="shared" si="0"/>
        <v>1672</v>
      </c>
      <c r="F64" s="210"/>
      <c r="G64" s="210"/>
      <c r="H64" s="210"/>
      <c r="I64" s="210"/>
      <c r="J64" s="1"/>
      <c r="K64" s="220"/>
    </row>
    <row r="65" spans="2:11">
      <c r="B65" s="214" t="s">
        <v>192</v>
      </c>
      <c r="C65" s="218" t="s">
        <v>254</v>
      </c>
      <c r="D65" s="215">
        <v>152</v>
      </c>
      <c r="E65" s="216">
        <f t="shared" si="0"/>
        <v>304</v>
      </c>
      <c r="F65" s="210"/>
      <c r="G65" s="210"/>
      <c r="H65" s="210"/>
      <c r="I65" s="210"/>
      <c r="J65" s="1"/>
      <c r="K65" s="1"/>
    </row>
    <row r="66" spans="2:11">
      <c r="B66" s="214" t="s">
        <v>192</v>
      </c>
      <c r="C66" s="218" t="s">
        <v>232</v>
      </c>
      <c r="D66" s="215">
        <v>763</v>
      </c>
      <c r="E66" s="216">
        <f t="shared" si="0"/>
        <v>1526</v>
      </c>
      <c r="F66" s="210"/>
      <c r="G66" s="210"/>
      <c r="H66" s="210"/>
      <c r="I66" s="210"/>
      <c r="J66" s="1"/>
      <c r="K66" s="220"/>
    </row>
    <row r="67" spans="2:11">
      <c r="B67" s="214" t="s">
        <v>192</v>
      </c>
      <c r="C67" s="218" t="s">
        <v>183</v>
      </c>
      <c r="D67" s="215">
        <v>573</v>
      </c>
      <c r="E67" s="216">
        <f t="shared" si="0"/>
        <v>1146</v>
      </c>
      <c r="F67" s="210"/>
      <c r="G67" s="210"/>
      <c r="H67" s="210"/>
      <c r="I67" s="210"/>
      <c r="J67" s="1"/>
      <c r="K67" s="220"/>
    </row>
    <row r="68" spans="2:11">
      <c r="B68" s="214" t="s">
        <v>192</v>
      </c>
      <c r="C68" s="218" t="s">
        <v>230</v>
      </c>
      <c r="D68" s="215">
        <v>1006</v>
      </c>
      <c r="E68" s="216">
        <f t="shared" si="0"/>
        <v>2012</v>
      </c>
      <c r="F68" s="210"/>
      <c r="G68" s="210"/>
      <c r="H68" s="210"/>
      <c r="I68" s="210"/>
      <c r="J68" s="1"/>
      <c r="K68" s="220"/>
    </row>
    <row r="69" spans="2:11">
      <c r="B69" s="214"/>
      <c r="C69" s="219" t="s">
        <v>262</v>
      </c>
      <c r="D69" s="215"/>
      <c r="E69" s="216">
        <f t="shared" si="0"/>
        <v>0</v>
      </c>
      <c r="F69" s="210"/>
      <c r="G69" s="210"/>
      <c r="H69" s="210"/>
      <c r="I69" s="210"/>
      <c r="J69" s="1"/>
      <c r="K69" s="1"/>
    </row>
    <row r="70" spans="2:11">
      <c r="B70" s="214" t="s">
        <v>211</v>
      </c>
      <c r="C70" s="214" t="s">
        <v>188</v>
      </c>
      <c r="D70" s="215">
        <v>497</v>
      </c>
      <c r="E70" s="216">
        <f t="shared" si="0"/>
        <v>994</v>
      </c>
      <c r="F70" s="210"/>
      <c r="G70" s="210"/>
      <c r="H70" s="210"/>
      <c r="I70" s="210"/>
      <c r="J70" s="1"/>
      <c r="K70" s="1"/>
    </row>
    <row r="71" spans="2:11">
      <c r="B71" s="214" t="s">
        <v>211</v>
      </c>
      <c r="C71" s="214" t="s">
        <v>189</v>
      </c>
      <c r="D71" s="215">
        <v>250</v>
      </c>
      <c r="E71" s="216">
        <f t="shared" si="0"/>
        <v>500</v>
      </c>
      <c r="F71" s="210"/>
      <c r="G71" s="210"/>
      <c r="H71" s="210"/>
      <c r="I71" s="210"/>
      <c r="J71" s="1"/>
      <c r="K71" s="1"/>
    </row>
    <row r="72" spans="2:11">
      <c r="B72" s="214" t="s">
        <v>211</v>
      </c>
      <c r="C72" s="214" t="s">
        <v>226</v>
      </c>
      <c r="D72" s="215">
        <v>133</v>
      </c>
      <c r="E72" s="216">
        <f t="shared" si="0"/>
        <v>266</v>
      </c>
      <c r="F72" s="210"/>
      <c r="G72" s="210"/>
      <c r="H72" s="210"/>
      <c r="I72" s="210"/>
      <c r="J72" s="1"/>
      <c r="K72" s="1"/>
    </row>
    <row r="73" spans="2:11">
      <c r="B73" s="214" t="s">
        <v>211</v>
      </c>
      <c r="C73" s="218" t="s">
        <v>200</v>
      </c>
      <c r="D73" s="215">
        <v>423</v>
      </c>
      <c r="E73" s="216">
        <f t="shared" ref="E73:E136" si="1">D73*2</f>
        <v>846</v>
      </c>
      <c r="F73" s="210"/>
      <c r="G73" s="210"/>
      <c r="H73" s="210"/>
      <c r="I73" s="210"/>
      <c r="J73" s="1"/>
      <c r="K73" s="1"/>
    </row>
    <row r="74" spans="2:11">
      <c r="B74" s="214" t="s">
        <v>211</v>
      </c>
      <c r="C74" s="218" t="s">
        <v>215</v>
      </c>
      <c r="D74" s="215">
        <v>371</v>
      </c>
      <c r="E74" s="216">
        <f t="shared" si="1"/>
        <v>742</v>
      </c>
      <c r="F74" s="210"/>
      <c r="G74" s="210"/>
      <c r="H74" s="210"/>
      <c r="I74" s="210"/>
      <c r="J74" s="1"/>
      <c r="K74" s="220"/>
    </row>
    <row r="75" spans="2:11">
      <c r="B75" s="214" t="s">
        <v>211</v>
      </c>
      <c r="C75" s="218" t="s">
        <v>235</v>
      </c>
      <c r="D75" s="215">
        <v>478</v>
      </c>
      <c r="E75" s="216">
        <f t="shared" si="1"/>
        <v>956</v>
      </c>
      <c r="F75" s="210"/>
      <c r="G75" s="210"/>
      <c r="H75" s="210"/>
      <c r="I75" s="210"/>
      <c r="J75" s="1"/>
      <c r="K75" s="1"/>
    </row>
    <row r="76" spans="2:11">
      <c r="B76" s="214" t="s">
        <v>211</v>
      </c>
      <c r="C76" s="218" t="s">
        <v>218</v>
      </c>
      <c r="D76" s="215">
        <v>268</v>
      </c>
      <c r="E76" s="216">
        <f t="shared" si="1"/>
        <v>536</v>
      </c>
      <c r="F76" s="210"/>
      <c r="G76" s="210"/>
      <c r="H76" s="210"/>
      <c r="I76" s="210"/>
      <c r="J76" s="1"/>
      <c r="K76" s="1"/>
    </row>
    <row r="77" spans="2:11">
      <c r="B77" s="214" t="s">
        <v>211</v>
      </c>
      <c r="C77" s="218" t="s">
        <v>254</v>
      </c>
      <c r="D77" s="215">
        <v>551</v>
      </c>
      <c r="E77" s="216">
        <f t="shared" si="1"/>
        <v>1102</v>
      </c>
      <c r="F77" s="210"/>
      <c r="G77" s="210"/>
      <c r="H77" s="210"/>
      <c r="I77" s="210"/>
      <c r="J77" s="1"/>
      <c r="K77" s="1"/>
    </row>
    <row r="78" spans="2:11">
      <c r="B78" s="214" t="s">
        <v>211</v>
      </c>
      <c r="C78" s="218" t="s">
        <v>232</v>
      </c>
      <c r="D78" s="215">
        <v>230</v>
      </c>
      <c r="E78" s="216">
        <f t="shared" si="1"/>
        <v>460</v>
      </c>
      <c r="F78" s="210"/>
      <c r="G78" s="210"/>
      <c r="H78" s="210"/>
      <c r="I78" s="210"/>
      <c r="J78" s="1"/>
      <c r="K78" s="1"/>
    </row>
    <row r="79" spans="2:11">
      <c r="B79" s="214" t="s">
        <v>211</v>
      </c>
      <c r="C79" s="218" t="s">
        <v>203</v>
      </c>
      <c r="D79" s="215">
        <v>691</v>
      </c>
      <c r="E79" s="216">
        <f t="shared" si="1"/>
        <v>1382</v>
      </c>
      <c r="F79" s="210"/>
      <c r="G79" s="210"/>
      <c r="H79" s="210"/>
      <c r="I79" s="210"/>
      <c r="J79" s="1"/>
      <c r="K79" s="1"/>
    </row>
    <row r="80" spans="2:11">
      <c r="B80" s="214" t="s">
        <v>211</v>
      </c>
      <c r="C80" s="218" t="s">
        <v>183</v>
      </c>
      <c r="D80" s="215">
        <v>59</v>
      </c>
      <c r="E80" s="216">
        <f t="shared" si="1"/>
        <v>118</v>
      </c>
      <c r="F80" s="210"/>
      <c r="G80" s="210"/>
      <c r="H80" s="210"/>
      <c r="I80" s="210"/>
      <c r="J80" s="1"/>
      <c r="K80" s="1"/>
    </row>
    <row r="81" spans="2:11">
      <c r="B81" s="214" t="s">
        <v>211</v>
      </c>
      <c r="C81" s="218" t="s">
        <v>230</v>
      </c>
      <c r="D81" s="215">
        <v>444</v>
      </c>
      <c r="E81" s="216">
        <f t="shared" si="1"/>
        <v>888</v>
      </c>
      <c r="F81" s="210"/>
      <c r="G81" s="210"/>
      <c r="H81" s="210"/>
      <c r="I81" s="210"/>
      <c r="J81" s="1"/>
      <c r="K81" s="1"/>
    </row>
    <row r="82" spans="2:11">
      <c r="B82" s="214"/>
      <c r="C82" s="219" t="s">
        <v>263</v>
      </c>
      <c r="D82" s="215"/>
      <c r="E82" s="216">
        <f t="shared" si="1"/>
        <v>0</v>
      </c>
      <c r="F82" s="210"/>
      <c r="G82" s="210"/>
      <c r="H82" s="210"/>
      <c r="I82" s="210"/>
      <c r="J82" s="1"/>
      <c r="K82" s="1"/>
    </row>
    <row r="83" spans="2:11">
      <c r="B83" s="214" t="s">
        <v>217</v>
      </c>
      <c r="C83" s="214" t="s">
        <v>188</v>
      </c>
      <c r="D83" s="215">
        <v>1026</v>
      </c>
      <c r="E83" s="216">
        <f t="shared" si="1"/>
        <v>2052</v>
      </c>
      <c r="F83" s="210"/>
      <c r="G83" s="210"/>
      <c r="H83" s="210"/>
      <c r="I83" s="210"/>
      <c r="J83" s="1"/>
      <c r="K83" s="1"/>
    </row>
    <row r="84" spans="2:11">
      <c r="B84" s="214" t="s">
        <v>217</v>
      </c>
      <c r="C84" s="214" t="s">
        <v>189</v>
      </c>
      <c r="D84" s="215">
        <v>347</v>
      </c>
      <c r="E84" s="216">
        <f t="shared" si="1"/>
        <v>694</v>
      </c>
      <c r="F84" s="210"/>
      <c r="G84" s="210"/>
      <c r="H84" s="210"/>
      <c r="I84" s="210"/>
      <c r="J84" s="1"/>
      <c r="K84" s="1"/>
    </row>
    <row r="85" spans="2:11">
      <c r="B85" s="214" t="s">
        <v>217</v>
      </c>
      <c r="C85" s="214" t="s">
        <v>226</v>
      </c>
      <c r="D85" s="215">
        <v>641</v>
      </c>
      <c r="E85" s="216">
        <f t="shared" si="1"/>
        <v>1282</v>
      </c>
      <c r="F85" s="210"/>
      <c r="G85" s="210"/>
      <c r="H85" s="210"/>
      <c r="I85" s="210"/>
      <c r="J85" s="1"/>
      <c r="K85" s="1"/>
    </row>
    <row r="86" spans="2:11">
      <c r="B86" s="214" t="s">
        <v>217</v>
      </c>
      <c r="C86" s="218" t="s">
        <v>200</v>
      </c>
      <c r="D86" s="215">
        <v>967</v>
      </c>
      <c r="E86" s="216">
        <f t="shared" si="1"/>
        <v>1934</v>
      </c>
      <c r="F86" s="210"/>
      <c r="G86" s="210"/>
      <c r="H86" s="210"/>
      <c r="I86" s="210"/>
      <c r="J86" s="1"/>
      <c r="K86" s="1"/>
    </row>
    <row r="87" spans="2:11">
      <c r="B87" s="214" t="s">
        <v>217</v>
      </c>
      <c r="C87" s="218" t="s">
        <v>215</v>
      </c>
      <c r="D87" s="215">
        <v>911</v>
      </c>
      <c r="E87" s="216">
        <f t="shared" si="1"/>
        <v>1822</v>
      </c>
      <c r="F87" s="210"/>
      <c r="G87" s="210"/>
      <c r="H87" s="210"/>
      <c r="I87" s="210"/>
      <c r="J87" s="1"/>
      <c r="K87" s="1"/>
    </row>
    <row r="88" spans="2:11">
      <c r="B88" s="214" t="s">
        <v>217</v>
      </c>
      <c r="C88" s="218" t="s">
        <v>235</v>
      </c>
      <c r="D88" s="215">
        <v>1028</v>
      </c>
      <c r="E88" s="216">
        <f t="shared" si="1"/>
        <v>2056</v>
      </c>
      <c r="F88" s="210"/>
      <c r="G88" s="210"/>
      <c r="H88" s="210"/>
      <c r="I88" s="210"/>
      <c r="J88" s="1"/>
      <c r="K88" s="1"/>
    </row>
    <row r="89" spans="2:11">
      <c r="B89" s="214" t="s">
        <v>217</v>
      </c>
      <c r="C89" s="218" t="s">
        <v>218</v>
      </c>
      <c r="D89" s="215">
        <v>806</v>
      </c>
      <c r="E89" s="216">
        <f t="shared" si="1"/>
        <v>1612</v>
      </c>
      <c r="F89" s="210"/>
      <c r="G89" s="210"/>
      <c r="H89" s="210"/>
      <c r="I89" s="210"/>
      <c r="J89" s="1"/>
      <c r="K89" s="1"/>
    </row>
    <row r="90" spans="2:11">
      <c r="B90" s="214" t="s">
        <v>217</v>
      </c>
      <c r="C90" s="218" t="s">
        <v>221</v>
      </c>
      <c r="D90" s="215">
        <v>551</v>
      </c>
      <c r="E90" s="216">
        <f t="shared" si="1"/>
        <v>1102</v>
      </c>
      <c r="F90" s="210"/>
      <c r="G90" s="210"/>
      <c r="H90" s="210"/>
      <c r="I90" s="210"/>
      <c r="J90" s="1"/>
      <c r="K90" s="1"/>
    </row>
    <row r="91" spans="2:11">
      <c r="B91" s="214" t="s">
        <v>217</v>
      </c>
      <c r="C91" s="218" t="s">
        <v>232</v>
      </c>
      <c r="D91" s="215">
        <v>768</v>
      </c>
      <c r="E91" s="216">
        <f t="shared" si="1"/>
        <v>1536</v>
      </c>
      <c r="F91" s="210"/>
      <c r="G91" s="210"/>
      <c r="H91" s="210"/>
      <c r="I91" s="210"/>
      <c r="J91" s="1"/>
      <c r="K91" s="1"/>
    </row>
    <row r="92" spans="2:11">
      <c r="B92" s="214" t="s">
        <v>217</v>
      </c>
      <c r="C92" s="218" t="s">
        <v>203</v>
      </c>
      <c r="D92" s="215">
        <v>158</v>
      </c>
      <c r="E92" s="216">
        <f t="shared" si="1"/>
        <v>316</v>
      </c>
      <c r="F92" s="210"/>
      <c r="G92" s="210"/>
      <c r="H92" s="210"/>
      <c r="I92" s="210"/>
      <c r="J92" s="1"/>
      <c r="K92" s="1"/>
    </row>
    <row r="93" spans="2:11">
      <c r="B93" s="214" t="s">
        <v>217</v>
      </c>
      <c r="C93" s="218" t="s">
        <v>183</v>
      </c>
      <c r="D93" s="215">
        <v>570</v>
      </c>
      <c r="E93" s="216">
        <f t="shared" si="1"/>
        <v>1140</v>
      </c>
      <c r="F93" s="210"/>
      <c r="G93" s="210"/>
      <c r="H93" s="210"/>
      <c r="I93" s="210"/>
      <c r="J93" s="1"/>
      <c r="K93" s="1"/>
    </row>
    <row r="94" spans="2:11">
      <c r="B94" s="214" t="s">
        <v>217</v>
      </c>
      <c r="C94" s="218" t="s">
        <v>230</v>
      </c>
      <c r="D94" s="215">
        <v>994</v>
      </c>
      <c r="E94" s="216">
        <f t="shared" si="1"/>
        <v>1988</v>
      </c>
      <c r="F94" s="210"/>
      <c r="G94" s="210"/>
      <c r="H94" s="210"/>
      <c r="I94" s="210"/>
      <c r="J94" s="1"/>
      <c r="K94" s="1"/>
    </row>
    <row r="95" spans="2:11">
      <c r="B95" s="214"/>
      <c r="C95" s="219" t="s">
        <v>264</v>
      </c>
      <c r="D95" s="215"/>
      <c r="E95" s="216">
        <f t="shared" si="1"/>
        <v>0</v>
      </c>
      <c r="F95" s="210"/>
      <c r="G95" s="210"/>
      <c r="H95" s="210"/>
      <c r="I95" s="210"/>
      <c r="J95" s="1"/>
      <c r="K95" s="1"/>
    </row>
    <row r="96" spans="2:11">
      <c r="B96" s="214" t="s">
        <v>195</v>
      </c>
      <c r="C96" s="214" t="s">
        <v>188</v>
      </c>
      <c r="D96" s="215">
        <v>107</v>
      </c>
      <c r="E96" s="216">
        <f t="shared" si="1"/>
        <v>214</v>
      </c>
      <c r="F96" s="210"/>
      <c r="G96" s="210"/>
      <c r="H96" s="210"/>
      <c r="I96" s="210"/>
      <c r="J96" s="1"/>
      <c r="K96" s="1"/>
    </row>
    <row r="97" spans="2:11">
      <c r="B97" s="214" t="s">
        <v>195</v>
      </c>
      <c r="C97" s="214" t="s">
        <v>223</v>
      </c>
      <c r="D97" s="215">
        <v>79</v>
      </c>
      <c r="E97" s="216">
        <f t="shared" si="1"/>
        <v>158</v>
      </c>
      <c r="F97" s="210"/>
      <c r="G97" s="210"/>
      <c r="H97" s="210"/>
      <c r="I97" s="210"/>
      <c r="J97" s="1"/>
      <c r="K97" s="1"/>
    </row>
    <row r="98" spans="2:11">
      <c r="B98" s="214" t="s">
        <v>195</v>
      </c>
      <c r="C98" s="214" t="s">
        <v>226</v>
      </c>
      <c r="D98" s="215">
        <v>388</v>
      </c>
      <c r="E98" s="216">
        <f t="shared" si="1"/>
        <v>776</v>
      </c>
      <c r="F98" s="210"/>
      <c r="G98" s="210"/>
      <c r="H98" s="210"/>
      <c r="I98" s="210"/>
      <c r="J98" s="1"/>
      <c r="K98" s="1"/>
    </row>
    <row r="99" spans="2:11">
      <c r="B99" s="214" t="s">
        <v>195</v>
      </c>
      <c r="C99" s="218" t="s">
        <v>186</v>
      </c>
      <c r="D99" s="215">
        <v>669</v>
      </c>
      <c r="E99" s="216">
        <f t="shared" si="1"/>
        <v>1338</v>
      </c>
      <c r="F99" s="210"/>
      <c r="G99" s="210"/>
      <c r="H99" s="210"/>
      <c r="I99" s="210"/>
      <c r="J99" s="1"/>
      <c r="K99" s="1"/>
    </row>
    <row r="100" spans="2:11">
      <c r="B100" s="214" t="s">
        <v>195</v>
      </c>
      <c r="C100" s="218" t="s">
        <v>261</v>
      </c>
      <c r="D100" s="215">
        <v>992</v>
      </c>
      <c r="E100" s="216">
        <f t="shared" si="1"/>
        <v>1984</v>
      </c>
      <c r="F100" s="210"/>
      <c r="G100" s="210"/>
      <c r="H100" s="210"/>
      <c r="I100" s="210"/>
      <c r="J100" s="1"/>
      <c r="K100" s="1"/>
    </row>
    <row r="101" spans="2:11">
      <c r="B101" s="214" t="s">
        <v>195</v>
      </c>
      <c r="C101" s="218" t="s">
        <v>221</v>
      </c>
      <c r="D101" s="215">
        <v>423</v>
      </c>
      <c r="E101" s="216">
        <f t="shared" si="1"/>
        <v>846</v>
      </c>
      <c r="F101" s="210"/>
      <c r="G101" s="210"/>
      <c r="H101" s="210"/>
      <c r="I101" s="210"/>
      <c r="J101" s="1"/>
      <c r="K101" s="1"/>
    </row>
    <row r="102" spans="2:11">
      <c r="B102" s="214" t="s">
        <v>195</v>
      </c>
      <c r="C102" s="218" t="s">
        <v>215</v>
      </c>
      <c r="D102" s="215">
        <v>223</v>
      </c>
      <c r="E102" s="216">
        <f t="shared" si="1"/>
        <v>446</v>
      </c>
      <c r="F102" s="210"/>
      <c r="G102" s="210"/>
      <c r="H102" s="210"/>
      <c r="I102" s="210"/>
      <c r="J102" s="1"/>
      <c r="K102" s="1"/>
    </row>
    <row r="103" spans="2:11">
      <c r="B103" s="214" t="s">
        <v>195</v>
      </c>
      <c r="C103" s="218" t="s">
        <v>218</v>
      </c>
      <c r="D103" s="215">
        <v>162</v>
      </c>
      <c r="E103" s="216">
        <f t="shared" si="1"/>
        <v>324</v>
      </c>
      <c r="F103" s="210"/>
      <c r="G103" s="210"/>
      <c r="H103" s="210"/>
      <c r="I103" s="210"/>
      <c r="J103" s="1"/>
      <c r="K103" s="1"/>
    </row>
    <row r="104" spans="2:11">
      <c r="B104" s="214" t="s">
        <v>195</v>
      </c>
      <c r="C104" s="218" t="s">
        <v>254</v>
      </c>
      <c r="D104" s="215">
        <v>967</v>
      </c>
      <c r="E104" s="216">
        <f t="shared" si="1"/>
        <v>1934</v>
      </c>
      <c r="F104" s="210"/>
      <c r="G104" s="210"/>
      <c r="H104" s="210"/>
      <c r="I104" s="210"/>
      <c r="J104" s="1"/>
      <c r="K104" s="1"/>
    </row>
    <row r="105" spans="2:11">
      <c r="B105" s="214" t="s">
        <v>195</v>
      </c>
      <c r="C105" s="218" t="s">
        <v>232</v>
      </c>
      <c r="D105" s="215">
        <v>275</v>
      </c>
      <c r="E105" s="216">
        <f t="shared" si="1"/>
        <v>550</v>
      </c>
      <c r="F105" s="210"/>
      <c r="G105" s="210"/>
      <c r="H105" s="210"/>
      <c r="I105" s="210"/>
      <c r="J105" s="1"/>
      <c r="K105" s="1"/>
    </row>
    <row r="106" spans="2:11">
      <c r="B106" s="214" t="s">
        <v>195</v>
      </c>
      <c r="C106" s="218" t="s">
        <v>203</v>
      </c>
      <c r="D106" s="215">
        <v>1113</v>
      </c>
      <c r="E106" s="216">
        <f t="shared" si="1"/>
        <v>2226</v>
      </c>
      <c r="F106" s="210"/>
      <c r="G106" s="210"/>
      <c r="H106" s="210"/>
      <c r="I106" s="210"/>
      <c r="J106" s="1"/>
      <c r="K106" s="1"/>
    </row>
    <row r="107" spans="2:11">
      <c r="B107" s="214" t="s">
        <v>195</v>
      </c>
      <c r="C107" s="218" t="s">
        <v>183</v>
      </c>
      <c r="D107" s="215">
        <v>425</v>
      </c>
      <c r="E107" s="216">
        <f t="shared" si="1"/>
        <v>850</v>
      </c>
      <c r="F107" s="210"/>
      <c r="G107" s="210"/>
      <c r="H107" s="210"/>
      <c r="I107" s="210"/>
      <c r="J107" s="1"/>
      <c r="K107" s="1"/>
    </row>
    <row r="108" spans="2:11">
      <c r="B108" s="214" t="s">
        <v>195</v>
      </c>
      <c r="C108" s="218" t="s">
        <v>230</v>
      </c>
      <c r="D108" s="215">
        <v>91</v>
      </c>
      <c r="E108" s="216">
        <f t="shared" si="1"/>
        <v>182</v>
      </c>
      <c r="F108" s="210"/>
      <c r="G108" s="210"/>
      <c r="H108" s="210"/>
      <c r="I108" s="210"/>
      <c r="J108" s="1"/>
      <c r="K108" s="1"/>
    </row>
    <row r="109" spans="2:11">
      <c r="B109" s="214"/>
      <c r="C109" s="219" t="s">
        <v>265</v>
      </c>
      <c r="D109" s="215"/>
      <c r="E109" s="216">
        <f t="shared" si="1"/>
        <v>0</v>
      </c>
      <c r="F109" s="210"/>
      <c r="G109" s="210"/>
      <c r="H109" s="210"/>
      <c r="I109" s="210"/>
      <c r="J109" s="1"/>
      <c r="K109" s="1"/>
    </row>
    <row r="110" spans="2:11">
      <c r="B110" s="214" t="s">
        <v>223</v>
      </c>
      <c r="C110" s="214" t="s">
        <v>188</v>
      </c>
      <c r="D110" s="215">
        <v>145</v>
      </c>
      <c r="E110" s="216">
        <f t="shared" si="1"/>
        <v>290</v>
      </c>
      <c r="F110" s="210"/>
      <c r="G110" s="210"/>
      <c r="H110" s="210"/>
      <c r="I110" s="210"/>
      <c r="J110" s="1"/>
      <c r="K110" s="1"/>
    </row>
    <row r="111" spans="2:11">
      <c r="B111" s="214" t="s">
        <v>223</v>
      </c>
      <c r="C111" s="214" t="s">
        <v>189</v>
      </c>
      <c r="D111" s="215">
        <v>718</v>
      </c>
      <c r="E111" s="216">
        <f t="shared" si="1"/>
        <v>1436</v>
      </c>
      <c r="F111" s="210"/>
      <c r="G111" s="210"/>
      <c r="H111" s="210"/>
      <c r="I111" s="210"/>
      <c r="J111" s="1"/>
      <c r="K111" s="1"/>
    </row>
    <row r="112" spans="2:11">
      <c r="B112" s="214" t="s">
        <v>223</v>
      </c>
      <c r="C112" s="214" t="s">
        <v>226</v>
      </c>
      <c r="D112" s="215">
        <v>424</v>
      </c>
      <c r="E112" s="216">
        <f t="shared" si="1"/>
        <v>848</v>
      </c>
      <c r="F112" s="210"/>
      <c r="G112" s="210"/>
      <c r="H112" s="210"/>
      <c r="I112" s="210"/>
      <c r="J112" s="1"/>
      <c r="K112" s="1"/>
    </row>
    <row r="113" spans="2:11">
      <c r="B113" s="218" t="s">
        <v>235</v>
      </c>
      <c r="C113" s="218" t="s">
        <v>261</v>
      </c>
      <c r="D113" s="215">
        <v>1044</v>
      </c>
      <c r="E113" s="216">
        <f t="shared" si="1"/>
        <v>2088</v>
      </c>
      <c r="F113" s="210"/>
      <c r="G113" s="210"/>
      <c r="H113" s="210"/>
      <c r="I113" s="210"/>
      <c r="J113" s="1"/>
      <c r="K113" s="1"/>
    </row>
    <row r="114" spans="2:11">
      <c r="B114" s="214" t="s">
        <v>223</v>
      </c>
      <c r="C114" s="218" t="s">
        <v>221</v>
      </c>
      <c r="D114" s="215">
        <v>478</v>
      </c>
      <c r="E114" s="216">
        <f t="shared" si="1"/>
        <v>956</v>
      </c>
      <c r="F114" s="210"/>
      <c r="G114" s="210"/>
      <c r="H114" s="210"/>
      <c r="I114" s="210"/>
      <c r="J114" s="1"/>
      <c r="K114" s="1"/>
    </row>
    <row r="115" spans="2:11">
      <c r="B115" s="214" t="s">
        <v>223</v>
      </c>
      <c r="C115" s="218" t="s">
        <v>215</v>
      </c>
      <c r="D115" s="215">
        <v>209</v>
      </c>
      <c r="E115" s="216">
        <f t="shared" si="1"/>
        <v>418</v>
      </c>
      <c r="F115" s="210"/>
      <c r="G115" s="210"/>
      <c r="H115" s="210"/>
      <c r="I115" s="210"/>
      <c r="J115" s="1"/>
      <c r="K115" s="1"/>
    </row>
    <row r="116" spans="2:11">
      <c r="B116" s="214" t="s">
        <v>223</v>
      </c>
      <c r="C116" s="218" t="s">
        <v>200</v>
      </c>
      <c r="D116" s="215">
        <v>79</v>
      </c>
      <c r="E116" s="216">
        <f t="shared" si="1"/>
        <v>158</v>
      </c>
      <c r="F116" s="210"/>
      <c r="G116" s="210"/>
      <c r="H116" s="210"/>
      <c r="I116" s="210"/>
      <c r="J116" s="1"/>
      <c r="K116" s="1"/>
    </row>
    <row r="117" spans="2:11">
      <c r="B117" s="214" t="s">
        <v>223</v>
      </c>
      <c r="C117" s="218" t="s">
        <v>218</v>
      </c>
      <c r="D117" s="215">
        <v>231</v>
      </c>
      <c r="E117" s="216">
        <f t="shared" si="1"/>
        <v>462</v>
      </c>
      <c r="F117" s="210"/>
      <c r="G117" s="210"/>
      <c r="H117" s="210"/>
      <c r="I117" s="210"/>
      <c r="J117" s="1"/>
      <c r="K117" s="1"/>
    </row>
    <row r="118" spans="2:11">
      <c r="B118" s="214" t="s">
        <v>223</v>
      </c>
      <c r="C118" s="218" t="s">
        <v>254</v>
      </c>
      <c r="D118" s="215">
        <v>1028</v>
      </c>
      <c r="E118" s="216">
        <f t="shared" si="1"/>
        <v>2056</v>
      </c>
      <c r="F118" s="210"/>
      <c r="G118" s="210"/>
      <c r="H118" s="210"/>
      <c r="I118" s="210"/>
      <c r="J118" s="1"/>
      <c r="K118" s="1"/>
    </row>
    <row r="119" spans="2:11">
      <c r="B119" s="214" t="s">
        <v>223</v>
      </c>
      <c r="C119" s="218" t="s">
        <v>232</v>
      </c>
      <c r="D119" s="215">
        <v>300</v>
      </c>
      <c r="E119" s="216">
        <f t="shared" si="1"/>
        <v>600</v>
      </c>
      <c r="F119" s="210"/>
      <c r="G119" s="210"/>
      <c r="H119" s="210"/>
      <c r="I119" s="210"/>
      <c r="J119" s="1"/>
      <c r="K119" s="1"/>
    </row>
    <row r="120" spans="2:11">
      <c r="B120" s="214" t="s">
        <v>223</v>
      </c>
      <c r="C120" s="218" t="s">
        <v>203</v>
      </c>
      <c r="D120" s="215">
        <v>1170</v>
      </c>
      <c r="E120" s="216">
        <f t="shared" si="1"/>
        <v>2340</v>
      </c>
      <c r="F120" s="210"/>
      <c r="G120" s="210"/>
      <c r="H120" s="210"/>
      <c r="I120" s="210"/>
      <c r="J120" s="1"/>
      <c r="K120" s="1"/>
    </row>
    <row r="121" spans="2:11">
      <c r="B121" s="214" t="s">
        <v>223</v>
      </c>
      <c r="C121" s="218" t="s">
        <v>183</v>
      </c>
      <c r="D121" s="215">
        <v>427</v>
      </c>
      <c r="E121" s="216">
        <f t="shared" si="1"/>
        <v>854</v>
      </c>
      <c r="F121" s="210"/>
      <c r="G121" s="210"/>
      <c r="H121" s="210"/>
      <c r="I121" s="210"/>
      <c r="J121" s="1"/>
      <c r="K121" s="1"/>
    </row>
    <row r="122" spans="2:11">
      <c r="B122" s="214" t="s">
        <v>223</v>
      </c>
      <c r="C122" s="218" t="s">
        <v>230</v>
      </c>
      <c r="D122" s="215">
        <v>50</v>
      </c>
      <c r="E122" s="216">
        <f t="shared" si="1"/>
        <v>100</v>
      </c>
      <c r="F122" s="210"/>
      <c r="G122" s="210"/>
      <c r="H122" s="210"/>
      <c r="I122" s="210"/>
      <c r="J122" s="1"/>
      <c r="K122" s="1"/>
    </row>
    <row r="123" spans="2:11">
      <c r="B123" s="214"/>
      <c r="C123" s="219" t="s">
        <v>266</v>
      </c>
      <c r="D123" s="215"/>
      <c r="E123" s="216">
        <f t="shared" si="1"/>
        <v>0</v>
      </c>
      <c r="F123" s="210"/>
      <c r="G123" s="210"/>
      <c r="H123" s="210"/>
      <c r="I123" s="210"/>
      <c r="J123" s="1"/>
      <c r="K123" s="1"/>
    </row>
    <row r="124" spans="2:11">
      <c r="B124" s="218" t="s">
        <v>215</v>
      </c>
      <c r="C124" s="214" t="s">
        <v>188</v>
      </c>
      <c r="D124" s="215">
        <v>329</v>
      </c>
      <c r="E124" s="216">
        <f t="shared" si="1"/>
        <v>658</v>
      </c>
      <c r="F124" s="210"/>
      <c r="G124" s="210"/>
      <c r="H124" s="210"/>
      <c r="I124" s="210"/>
      <c r="J124" s="1"/>
      <c r="K124" s="1"/>
    </row>
    <row r="125" spans="2:11">
      <c r="B125" s="218" t="s">
        <v>215</v>
      </c>
      <c r="C125" s="214" t="s">
        <v>189</v>
      </c>
      <c r="D125" s="215">
        <v>576</v>
      </c>
      <c r="E125" s="216">
        <f t="shared" si="1"/>
        <v>1152</v>
      </c>
      <c r="F125" s="210"/>
      <c r="G125" s="210"/>
      <c r="H125" s="210"/>
      <c r="I125" s="210"/>
      <c r="J125" s="1"/>
      <c r="K125" s="1"/>
    </row>
    <row r="126" spans="2:11">
      <c r="B126" s="218" t="s">
        <v>215</v>
      </c>
      <c r="C126" s="214" t="s">
        <v>226</v>
      </c>
      <c r="D126" s="215">
        <v>271</v>
      </c>
      <c r="E126" s="216">
        <f t="shared" si="1"/>
        <v>542</v>
      </c>
      <c r="F126" s="210"/>
      <c r="G126" s="210"/>
      <c r="H126" s="210"/>
      <c r="I126" s="210"/>
      <c r="J126" s="1"/>
      <c r="K126" s="1"/>
    </row>
    <row r="127" spans="2:11">
      <c r="B127" s="218" t="s">
        <v>215</v>
      </c>
      <c r="C127" s="218" t="s">
        <v>221</v>
      </c>
      <c r="D127" s="215">
        <v>371</v>
      </c>
      <c r="E127" s="216">
        <f t="shared" si="1"/>
        <v>742</v>
      </c>
      <c r="F127" s="210"/>
      <c r="G127" s="210"/>
      <c r="H127" s="210"/>
      <c r="I127" s="210"/>
      <c r="J127" s="1"/>
      <c r="K127" s="1"/>
    </row>
    <row r="128" spans="2:11">
      <c r="B128" s="218" t="s">
        <v>215</v>
      </c>
      <c r="C128" s="218" t="s">
        <v>235</v>
      </c>
      <c r="D128" s="215">
        <v>209</v>
      </c>
      <c r="E128" s="216">
        <f t="shared" si="1"/>
        <v>418</v>
      </c>
      <c r="F128" s="210"/>
      <c r="G128" s="210"/>
      <c r="H128" s="210"/>
      <c r="I128" s="210"/>
      <c r="J128" s="1"/>
      <c r="K128" s="1"/>
    </row>
    <row r="129" spans="2:11">
      <c r="B129" s="218" t="s">
        <v>215</v>
      </c>
      <c r="C129" s="218" t="s">
        <v>200</v>
      </c>
      <c r="D129" s="215">
        <v>223</v>
      </c>
      <c r="E129" s="216">
        <f t="shared" si="1"/>
        <v>446</v>
      </c>
      <c r="F129" s="210"/>
      <c r="G129" s="210"/>
      <c r="H129" s="210"/>
      <c r="I129" s="210"/>
      <c r="J129" s="1"/>
      <c r="K129" s="1"/>
    </row>
    <row r="130" spans="2:11">
      <c r="B130" s="218" t="s">
        <v>215</v>
      </c>
      <c r="C130" s="218" t="s">
        <v>218</v>
      </c>
      <c r="D130" s="215">
        <v>238</v>
      </c>
      <c r="E130" s="216">
        <f t="shared" si="1"/>
        <v>476</v>
      </c>
      <c r="F130" s="210"/>
      <c r="G130" s="210"/>
      <c r="H130" s="210"/>
      <c r="I130" s="210"/>
      <c r="J130" s="1"/>
      <c r="K130" s="1"/>
    </row>
    <row r="131" spans="2:11">
      <c r="B131" s="218" t="s">
        <v>215</v>
      </c>
      <c r="C131" s="218" t="s">
        <v>254</v>
      </c>
      <c r="D131" s="215">
        <v>911</v>
      </c>
      <c r="E131" s="216">
        <f t="shared" si="1"/>
        <v>1822</v>
      </c>
      <c r="F131" s="210"/>
      <c r="G131" s="210"/>
      <c r="H131" s="210"/>
      <c r="I131" s="210"/>
      <c r="J131" s="1"/>
      <c r="K131" s="1"/>
    </row>
    <row r="132" spans="2:11">
      <c r="B132" s="218" t="s">
        <v>215</v>
      </c>
      <c r="C132" s="218" t="s">
        <v>232</v>
      </c>
      <c r="D132" s="215">
        <v>143</v>
      </c>
      <c r="E132" s="216">
        <f t="shared" si="1"/>
        <v>286</v>
      </c>
      <c r="F132" s="210"/>
      <c r="G132" s="210"/>
      <c r="H132" s="210"/>
      <c r="I132" s="210"/>
      <c r="J132" s="1"/>
      <c r="K132" s="1"/>
    </row>
    <row r="133" spans="2:11">
      <c r="B133" s="218" t="s">
        <v>215</v>
      </c>
      <c r="C133" s="218" t="s">
        <v>203</v>
      </c>
      <c r="D133" s="215">
        <v>1040</v>
      </c>
      <c r="E133" s="216">
        <f t="shared" si="1"/>
        <v>2080</v>
      </c>
      <c r="F133" s="210"/>
      <c r="G133" s="210"/>
      <c r="H133" s="210"/>
      <c r="I133" s="210"/>
      <c r="J133" s="1"/>
      <c r="K133" s="1"/>
    </row>
    <row r="134" spans="2:11">
      <c r="B134" s="218" t="s">
        <v>215</v>
      </c>
      <c r="C134" s="218" t="s">
        <v>183</v>
      </c>
      <c r="D134" s="215">
        <v>341</v>
      </c>
      <c r="E134" s="216">
        <f t="shared" si="1"/>
        <v>682</v>
      </c>
      <c r="F134" s="210"/>
      <c r="G134" s="210"/>
      <c r="H134" s="210"/>
      <c r="I134" s="210"/>
      <c r="J134" s="1"/>
      <c r="K134" s="1"/>
    </row>
    <row r="135" spans="2:11">
      <c r="B135" s="218" t="s">
        <v>215</v>
      </c>
      <c r="C135" s="218" t="s">
        <v>230</v>
      </c>
      <c r="D135" s="215">
        <v>159</v>
      </c>
      <c r="E135" s="216">
        <f t="shared" si="1"/>
        <v>318</v>
      </c>
      <c r="F135" s="210"/>
      <c r="G135" s="210"/>
      <c r="H135" s="210"/>
      <c r="I135" s="210"/>
      <c r="J135" s="1"/>
      <c r="K135" s="1"/>
    </row>
    <row r="136" spans="2:11">
      <c r="B136" s="218"/>
      <c r="C136" s="219" t="s">
        <v>218</v>
      </c>
      <c r="D136" s="215"/>
      <c r="E136" s="216">
        <f t="shared" si="1"/>
        <v>0</v>
      </c>
      <c r="F136" s="210"/>
      <c r="G136" s="210"/>
      <c r="H136" s="210"/>
      <c r="I136" s="210"/>
      <c r="J136" s="1"/>
      <c r="K136" s="1"/>
    </row>
    <row r="137" spans="2:11">
      <c r="B137" s="218" t="s">
        <v>218</v>
      </c>
      <c r="C137" s="214" t="s">
        <v>188</v>
      </c>
      <c r="D137" s="215">
        <f>D16</f>
        <v>230</v>
      </c>
      <c r="E137" s="216">
        <f t="shared" ref="E137:E200" si="2">D137*2</f>
        <v>460</v>
      </c>
      <c r="F137" s="210"/>
      <c r="G137" s="210"/>
      <c r="H137" s="210"/>
      <c r="I137" s="210"/>
      <c r="J137" s="1"/>
      <c r="K137" s="1"/>
    </row>
    <row r="138" spans="2:11">
      <c r="B138" s="218" t="s">
        <v>218</v>
      </c>
      <c r="C138" s="214" t="s">
        <v>189</v>
      </c>
      <c r="D138" s="215">
        <v>571</v>
      </c>
      <c r="E138" s="216">
        <f t="shared" si="2"/>
        <v>1142</v>
      </c>
      <c r="F138" s="210"/>
      <c r="G138" s="210"/>
      <c r="H138" s="210"/>
      <c r="I138" s="210"/>
      <c r="J138" s="1"/>
      <c r="K138" s="1"/>
    </row>
    <row r="139" spans="2:11">
      <c r="B139" s="218" t="s">
        <v>218</v>
      </c>
      <c r="C139" s="214" t="s">
        <v>226</v>
      </c>
      <c r="D139" s="215">
        <f>D34</f>
        <v>263</v>
      </c>
      <c r="E139" s="216">
        <f t="shared" si="2"/>
        <v>526</v>
      </c>
      <c r="F139" s="210"/>
      <c r="G139" s="210"/>
      <c r="H139" s="210"/>
      <c r="I139" s="210"/>
      <c r="J139" s="1"/>
      <c r="K139" s="1"/>
    </row>
    <row r="140" spans="2:11">
      <c r="B140" s="218" t="s">
        <v>218</v>
      </c>
      <c r="C140" s="218" t="s">
        <v>221</v>
      </c>
      <c r="D140" s="215">
        <f>D76</f>
        <v>268</v>
      </c>
      <c r="E140" s="216">
        <f t="shared" si="2"/>
        <v>536</v>
      </c>
      <c r="F140" s="210"/>
      <c r="G140" s="210"/>
      <c r="H140" s="210"/>
      <c r="I140" s="210"/>
      <c r="J140" s="1"/>
      <c r="K140" s="1"/>
    </row>
    <row r="141" spans="2:11">
      <c r="B141" s="218" t="s">
        <v>218</v>
      </c>
      <c r="C141" s="218" t="s">
        <v>235</v>
      </c>
      <c r="D141" s="215">
        <f>D117</f>
        <v>231</v>
      </c>
      <c r="E141" s="216">
        <f t="shared" si="2"/>
        <v>462</v>
      </c>
      <c r="F141" s="210"/>
      <c r="G141" s="210"/>
      <c r="H141" s="210"/>
      <c r="I141" s="210"/>
      <c r="J141" s="1"/>
      <c r="K141" s="1"/>
    </row>
    <row r="142" spans="2:11">
      <c r="B142" s="218" t="s">
        <v>218</v>
      </c>
      <c r="C142" s="218" t="s">
        <v>200</v>
      </c>
      <c r="D142" s="215">
        <f>D103</f>
        <v>162</v>
      </c>
      <c r="E142" s="216">
        <f t="shared" si="2"/>
        <v>324</v>
      </c>
      <c r="F142" s="210"/>
      <c r="G142" s="210"/>
      <c r="H142" s="210"/>
      <c r="I142" s="210"/>
      <c r="J142" s="1"/>
      <c r="K142" s="1"/>
    </row>
    <row r="143" spans="2:11">
      <c r="B143" s="218" t="s">
        <v>218</v>
      </c>
      <c r="C143" s="218" t="s">
        <v>215</v>
      </c>
      <c r="D143" s="215">
        <f>D130</f>
        <v>238</v>
      </c>
      <c r="E143" s="216">
        <f t="shared" si="2"/>
        <v>476</v>
      </c>
      <c r="F143" s="210"/>
      <c r="G143" s="210"/>
      <c r="H143" s="210"/>
      <c r="I143" s="210"/>
      <c r="J143" s="1"/>
      <c r="K143" s="1"/>
    </row>
    <row r="144" spans="2:11">
      <c r="B144" s="218" t="s">
        <v>218</v>
      </c>
      <c r="C144" s="218" t="s">
        <v>254</v>
      </c>
      <c r="D144" s="215">
        <f>D89</f>
        <v>806</v>
      </c>
      <c r="E144" s="216">
        <f t="shared" si="2"/>
        <v>1612</v>
      </c>
      <c r="F144" s="210"/>
      <c r="G144" s="210"/>
      <c r="H144" s="210"/>
      <c r="I144" s="210"/>
      <c r="J144" s="1"/>
      <c r="K144" s="1"/>
    </row>
    <row r="145" spans="2:11">
      <c r="B145" s="218" t="s">
        <v>218</v>
      </c>
      <c r="C145" s="218" t="s">
        <v>232</v>
      </c>
      <c r="D145" s="215">
        <v>191</v>
      </c>
      <c r="E145" s="216">
        <f t="shared" si="2"/>
        <v>382</v>
      </c>
      <c r="F145" s="210"/>
      <c r="G145" s="210"/>
      <c r="H145" s="210"/>
      <c r="I145" s="210"/>
      <c r="J145" s="1"/>
      <c r="K145" s="1"/>
    </row>
    <row r="146" spans="2:11">
      <c r="B146" s="218" t="s">
        <v>218</v>
      </c>
      <c r="C146" s="218" t="s">
        <v>203</v>
      </c>
      <c r="D146" s="215">
        <v>953</v>
      </c>
      <c r="E146" s="216">
        <f t="shared" si="2"/>
        <v>1906</v>
      </c>
      <c r="F146" s="210"/>
      <c r="G146" s="210"/>
      <c r="H146" s="210"/>
      <c r="I146" s="210"/>
      <c r="J146" s="1"/>
      <c r="K146" s="1"/>
    </row>
    <row r="147" spans="2:11">
      <c r="B147" s="218" t="s">
        <v>218</v>
      </c>
      <c r="C147" s="218" t="s">
        <v>183</v>
      </c>
      <c r="D147" s="215">
        <v>280</v>
      </c>
      <c r="E147" s="216">
        <f t="shared" si="2"/>
        <v>560</v>
      </c>
      <c r="F147" s="210"/>
      <c r="G147" s="210"/>
      <c r="H147" s="210"/>
      <c r="I147" s="210"/>
      <c r="J147" s="1"/>
      <c r="K147" s="1"/>
    </row>
    <row r="148" spans="2:11">
      <c r="B148" s="218" t="s">
        <v>218</v>
      </c>
      <c r="C148" s="218" t="s">
        <v>230</v>
      </c>
      <c r="D148" s="215">
        <v>212</v>
      </c>
      <c r="E148" s="216">
        <f t="shared" si="2"/>
        <v>424</v>
      </c>
      <c r="F148" s="210"/>
      <c r="G148" s="210"/>
      <c r="H148" s="210"/>
      <c r="I148" s="210"/>
      <c r="J148" s="1"/>
      <c r="K148" s="1"/>
    </row>
    <row r="149" spans="2:11">
      <c r="B149" s="218"/>
      <c r="C149" s="219" t="s">
        <v>232</v>
      </c>
      <c r="D149" s="215"/>
      <c r="E149" s="216">
        <f t="shared" si="2"/>
        <v>0</v>
      </c>
      <c r="F149" s="210"/>
      <c r="G149" s="210"/>
      <c r="H149" s="210"/>
      <c r="I149" s="210"/>
      <c r="J149" s="1"/>
      <c r="K149" s="1"/>
    </row>
    <row r="150" spans="2:11">
      <c r="B150" s="218" t="s">
        <v>232</v>
      </c>
      <c r="C150" s="214" t="s">
        <v>188</v>
      </c>
      <c r="D150" s="215">
        <v>376</v>
      </c>
      <c r="E150" s="216">
        <f t="shared" si="2"/>
        <v>752</v>
      </c>
      <c r="F150" s="210"/>
      <c r="G150" s="210"/>
      <c r="H150" s="210"/>
      <c r="I150" s="210"/>
      <c r="J150" s="1"/>
      <c r="K150" s="1"/>
    </row>
    <row r="151" spans="2:11">
      <c r="B151" s="218" t="s">
        <v>232</v>
      </c>
      <c r="C151" s="214" t="s">
        <v>189</v>
      </c>
      <c r="D151" s="215">
        <f>D53</f>
        <v>435</v>
      </c>
      <c r="E151" s="216">
        <f t="shared" si="2"/>
        <v>870</v>
      </c>
      <c r="F151" s="210"/>
      <c r="G151" s="210"/>
      <c r="H151" s="210"/>
      <c r="I151" s="210"/>
      <c r="J151" s="1"/>
      <c r="K151" s="1"/>
    </row>
    <row r="152" spans="2:11">
      <c r="B152" s="218" t="s">
        <v>232</v>
      </c>
      <c r="C152" s="214" t="s">
        <v>226</v>
      </c>
      <c r="D152" s="215">
        <f>D39</f>
        <v>131</v>
      </c>
      <c r="E152" s="216">
        <f t="shared" si="2"/>
        <v>262</v>
      </c>
      <c r="F152" s="210"/>
      <c r="G152" s="210"/>
      <c r="H152" s="210"/>
      <c r="I152" s="210"/>
      <c r="J152" s="1"/>
      <c r="K152" s="1"/>
    </row>
    <row r="153" spans="2:11">
      <c r="B153" s="218" t="s">
        <v>232</v>
      </c>
      <c r="C153" s="218" t="s">
        <v>221</v>
      </c>
      <c r="D153" s="215">
        <f>D78</f>
        <v>230</v>
      </c>
      <c r="E153" s="216">
        <f t="shared" si="2"/>
        <v>460</v>
      </c>
      <c r="F153" s="210"/>
      <c r="G153" s="210"/>
      <c r="H153" s="210"/>
      <c r="I153" s="210"/>
      <c r="J153" s="1"/>
      <c r="K153" s="1"/>
    </row>
    <row r="154" spans="2:11">
      <c r="B154" s="218" t="s">
        <v>232</v>
      </c>
      <c r="C154" s="218" t="s">
        <v>235</v>
      </c>
      <c r="D154" s="215">
        <f>D119</f>
        <v>300</v>
      </c>
      <c r="E154" s="216">
        <f t="shared" si="2"/>
        <v>600</v>
      </c>
      <c r="F154" s="210"/>
      <c r="G154" s="210"/>
      <c r="H154" s="210"/>
      <c r="I154" s="210"/>
      <c r="J154" s="1"/>
      <c r="K154" s="1"/>
    </row>
    <row r="155" spans="2:11">
      <c r="B155" s="218" t="s">
        <v>232</v>
      </c>
      <c r="C155" s="218" t="s">
        <v>200</v>
      </c>
      <c r="D155" s="221">
        <f>D105</f>
        <v>275</v>
      </c>
      <c r="E155" s="216">
        <f t="shared" si="2"/>
        <v>550</v>
      </c>
      <c r="F155" s="210"/>
      <c r="G155" s="210"/>
      <c r="H155" s="210"/>
      <c r="I155" s="210"/>
    </row>
    <row r="156" spans="2:11">
      <c r="B156" s="218" t="s">
        <v>232</v>
      </c>
      <c r="C156" s="218" t="s">
        <v>215</v>
      </c>
      <c r="D156" s="222">
        <f>D132</f>
        <v>143</v>
      </c>
      <c r="E156" s="216">
        <f t="shared" si="2"/>
        <v>286</v>
      </c>
      <c r="F156" s="210"/>
      <c r="G156" s="210"/>
      <c r="H156" s="210"/>
      <c r="I156" s="210"/>
    </row>
    <row r="157" spans="2:11">
      <c r="B157" s="218" t="s">
        <v>232</v>
      </c>
      <c r="C157" s="218" t="s">
        <v>254</v>
      </c>
      <c r="D157" s="222">
        <f>D91</f>
        <v>768</v>
      </c>
      <c r="E157" s="216">
        <f t="shared" si="2"/>
        <v>1536</v>
      </c>
      <c r="F157" s="210"/>
      <c r="G157" s="210"/>
      <c r="H157" s="210"/>
      <c r="I157" s="210"/>
    </row>
    <row r="158" spans="2:11">
      <c r="B158" s="218" t="s">
        <v>232</v>
      </c>
      <c r="C158" s="218" t="s">
        <v>218</v>
      </c>
      <c r="D158" s="222">
        <f>D145</f>
        <v>191</v>
      </c>
      <c r="E158" s="216">
        <f t="shared" si="2"/>
        <v>382</v>
      </c>
    </row>
    <row r="159" spans="2:11">
      <c r="B159" s="218" t="s">
        <v>232</v>
      </c>
      <c r="C159" s="218" t="s">
        <v>203</v>
      </c>
      <c r="D159" s="222">
        <v>898</v>
      </c>
      <c r="E159" s="216">
        <f t="shared" si="2"/>
        <v>1796</v>
      </c>
    </row>
    <row r="160" spans="2:11">
      <c r="B160" s="218" t="s">
        <v>232</v>
      </c>
      <c r="C160" s="218" t="s">
        <v>183</v>
      </c>
      <c r="D160" s="222">
        <v>198</v>
      </c>
      <c r="E160" s="216">
        <f t="shared" si="2"/>
        <v>396</v>
      </c>
    </row>
    <row r="161" spans="2:5">
      <c r="B161" s="218" t="s">
        <v>232</v>
      </c>
      <c r="C161" s="218" t="s">
        <v>230</v>
      </c>
      <c r="D161" s="222">
        <v>254</v>
      </c>
      <c r="E161" s="216">
        <f t="shared" si="2"/>
        <v>508</v>
      </c>
    </row>
    <row r="162" spans="2:5">
      <c r="B162" s="218"/>
      <c r="C162" s="218" t="s">
        <v>203</v>
      </c>
      <c r="D162" s="222"/>
      <c r="E162" s="216">
        <f t="shared" si="2"/>
        <v>0</v>
      </c>
    </row>
    <row r="163" spans="2:5">
      <c r="B163" s="218" t="s">
        <v>203</v>
      </c>
      <c r="C163" s="214" t="s">
        <v>188</v>
      </c>
      <c r="D163" s="222">
        <f>D11</f>
        <v>1212</v>
      </c>
      <c r="E163" s="216">
        <f t="shared" si="2"/>
        <v>2424</v>
      </c>
    </row>
    <row r="164" spans="2:5">
      <c r="B164" s="218" t="s">
        <v>203</v>
      </c>
      <c r="C164" s="214" t="s">
        <v>189</v>
      </c>
      <c r="D164" s="222">
        <f>D46</f>
        <v>465</v>
      </c>
      <c r="E164" s="216">
        <f t="shared" si="2"/>
        <v>930</v>
      </c>
    </row>
    <row r="165" spans="2:5">
      <c r="B165" s="218" t="s">
        <v>203</v>
      </c>
      <c r="C165" s="214" t="s">
        <v>226</v>
      </c>
      <c r="D165" s="222">
        <f>D31</f>
        <v>769</v>
      </c>
      <c r="E165" s="216">
        <f t="shared" si="2"/>
        <v>1538</v>
      </c>
    </row>
    <row r="166" spans="2:5">
      <c r="B166" s="218" t="s">
        <v>203</v>
      </c>
      <c r="C166" s="218" t="s">
        <v>221</v>
      </c>
      <c r="D166" s="222">
        <f>D79</f>
        <v>691</v>
      </c>
      <c r="E166" s="216">
        <f t="shared" si="2"/>
        <v>1382</v>
      </c>
    </row>
    <row r="167" spans="2:5">
      <c r="B167" s="218" t="s">
        <v>203</v>
      </c>
      <c r="C167" s="218" t="s">
        <v>235</v>
      </c>
      <c r="D167" s="222">
        <f>D120</f>
        <v>1170</v>
      </c>
      <c r="E167" s="216">
        <f t="shared" si="2"/>
        <v>2340</v>
      </c>
    </row>
    <row r="168" spans="2:5">
      <c r="B168" s="218" t="s">
        <v>203</v>
      </c>
      <c r="C168" s="218" t="s">
        <v>200</v>
      </c>
      <c r="D168" s="222">
        <f>D106</f>
        <v>1113</v>
      </c>
      <c r="E168" s="216">
        <f t="shared" si="2"/>
        <v>2226</v>
      </c>
    </row>
    <row r="169" spans="2:5">
      <c r="B169" s="218" t="s">
        <v>203</v>
      </c>
      <c r="C169" s="218" t="s">
        <v>215</v>
      </c>
      <c r="D169" s="222">
        <f>D133</f>
        <v>1040</v>
      </c>
      <c r="E169" s="216">
        <f t="shared" si="2"/>
        <v>2080</v>
      </c>
    </row>
    <row r="170" spans="2:5">
      <c r="B170" s="218" t="s">
        <v>203</v>
      </c>
      <c r="C170" s="218" t="s">
        <v>254</v>
      </c>
      <c r="D170" s="222">
        <f>D92</f>
        <v>158</v>
      </c>
      <c r="E170" s="216">
        <f t="shared" si="2"/>
        <v>316</v>
      </c>
    </row>
    <row r="171" spans="2:5">
      <c r="B171" s="218" t="s">
        <v>203</v>
      </c>
      <c r="C171" s="218" t="s">
        <v>218</v>
      </c>
      <c r="D171" s="222">
        <f>D146</f>
        <v>953</v>
      </c>
      <c r="E171" s="216">
        <f t="shared" si="2"/>
        <v>1906</v>
      </c>
    </row>
    <row r="172" spans="2:5">
      <c r="B172" s="218" t="s">
        <v>203</v>
      </c>
      <c r="C172" s="218" t="s">
        <v>232</v>
      </c>
      <c r="D172" s="222">
        <f>D159</f>
        <v>898</v>
      </c>
      <c r="E172" s="216">
        <f t="shared" si="2"/>
        <v>1796</v>
      </c>
    </row>
    <row r="173" spans="2:5">
      <c r="B173" s="218" t="s">
        <v>203</v>
      </c>
      <c r="C173" s="218" t="s">
        <v>183</v>
      </c>
      <c r="D173" s="222">
        <v>703</v>
      </c>
      <c r="E173" s="216">
        <f t="shared" si="2"/>
        <v>1406</v>
      </c>
    </row>
    <row r="174" spans="2:5">
      <c r="B174" s="218" t="s">
        <v>203</v>
      </c>
      <c r="C174" s="218" t="s">
        <v>230</v>
      </c>
      <c r="D174" s="222">
        <v>1134</v>
      </c>
      <c r="E174" s="216">
        <f t="shared" si="2"/>
        <v>2268</v>
      </c>
    </row>
    <row r="175" spans="2:5">
      <c r="B175" s="218"/>
      <c r="C175" s="218" t="s">
        <v>183</v>
      </c>
      <c r="D175" s="222"/>
      <c r="E175" s="216">
        <f t="shared" si="2"/>
        <v>0</v>
      </c>
    </row>
    <row r="176" spans="2:5">
      <c r="B176" s="218" t="s">
        <v>183</v>
      </c>
      <c r="C176" s="214" t="s">
        <v>188</v>
      </c>
      <c r="D176" s="222">
        <v>508</v>
      </c>
      <c r="E176" s="216">
        <f t="shared" si="2"/>
        <v>1016</v>
      </c>
    </row>
    <row r="177" spans="2:5">
      <c r="B177" s="218" t="s">
        <v>183</v>
      </c>
      <c r="C177" s="214" t="s">
        <v>189</v>
      </c>
      <c r="D177" s="222">
        <f>D42</f>
        <v>246</v>
      </c>
      <c r="E177" s="216">
        <f t="shared" si="2"/>
        <v>492</v>
      </c>
    </row>
    <row r="178" spans="2:5">
      <c r="B178" s="218" t="s">
        <v>183</v>
      </c>
      <c r="C178" s="214" t="s">
        <v>226</v>
      </c>
      <c r="D178" s="222">
        <f>D26</f>
        <v>81</v>
      </c>
      <c r="E178" s="216">
        <f t="shared" si="2"/>
        <v>162</v>
      </c>
    </row>
    <row r="179" spans="2:5">
      <c r="B179" s="218" t="s">
        <v>183</v>
      </c>
      <c r="C179" s="218" t="s">
        <v>221</v>
      </c>
      <c r="D179" s="222">
        <f>D80</f>
        <v>59</v>
      </c>
      <c r="E179" s="216">
        <f t="shared" si="2"/>
        <v>118</v>
      </c>
    </row>
    <row r="180" spans="2:5">
      <c r="B180" s="218" t="s">
        <v>183</v>
      </c>
      <c r="C180" s="218" t="s">
        <v>235</v>
      </c>
      <c r="D180" s="222">
        <f>D121</f>
        <v>427</v>
      </c>
      <c r="E180" s="216">
        <f t="shared" si="2"/>
        <v>854</v>
      </c>
    </row>
    <row r="181" spans="2:5">
      <c r="B181" s="218" t="s">
        <v>183</v>
      </c>
      <c r="C181" s="218" t="s">
        <v>200</v>
      </c>
      <c r="D181" s="222">
        <f>D107</f>
        <v>425</v>
      </c>
      <c r="E181" s="216">
        <f t="shared" si="2"/>
        <v>850</v>
      </c>
    </row>
    <row r="182" spans="2:5">
      <c r="B182" s="218" t="s">
        <v>183</v>
      </c>
      <c r="C182" s="218" t="s">
        <v>215</v>
      </c>
      <c r="D182" s="222">
        <f>D134</f>
        <v>341</v>
      </c>
      <c r="E182" s="216">
        <f t="shared" si="2"/>
        <v>682</v>
      </c>
    </row>
    <row r="183" spans="2:5">
      <c r="B183" s="218" t="s">
        <v>183</v>
      </c>
      <c r="C183" s="218" t="s">
        <v>254</v>
      </c>
      <c r="D183" s="222">
        <f>D93</f>
        <v>570</v>
      </c>
      <c r="E183" s="216">
        <f t="shared" si="2"/>
        <v>1140</v>
      </c>
    </row>
    <row r="184" spans="2:5">
      <c r="B184" s="218" t="s">
        <v>183</v>
      </c>
      <c r="C184" s="218" t="s">
        <v>218</v>
      </c>
      <c r="D184" s="222">
        <f>D147</f>
        <v>280</v>
      </c>
      <c r="E184" s="216">
        <f t="shared" si="2"/>
        <v>560</v>
      </c>
    </row>
    <row r="185" spans="2:5">
      <c r="B185" s="218" t="s">
        <v>183</v>
      </c>
      <c r="C185" s="218" t="s">
        <v>232</v>
      </c>
      <c r="D185" s="222">
        <f>D160</f>
        <v>198</v>
      </c>
      <c r="E185" s="216">
        <f t="shared" si="2"/>
        <v>396</v>
      </c>
    </row>
    <row r="186" spans="2:5">
      <c r="B186" s="218" t="s">
        <v>183</v>
      </c>
      <c r="C186" s="218" t="s">
        <v>230</v>
      </c>
      <c r="D186" s="222">
        <v>433</v>
      </c>
      <c r="E186" s="216">
        <f t="shared" si="2"/>
        <v>866</v>
      </c>
    </row>
    <row r="187" spans="2:5">
      <c r="B187" s="218" t="s">
        <v>183</v>
      </c>
      <c r="C187" s="218" t="s">
        <v>203</v>
      </c>
      <c r="D187" s="222">
        <f>D173</f>
        <v>703</v>
      </c>
      <c r="E187" s="216">
        <f t="shared" si="2"/>
        <v>1406</v>
      </c>
    </row>
    <row r="188" spans="2:5">
      <c r="B188" s="218"/>
      <c r="C188" s="218" t="s">
        <v>230</v>
      </c>
      <c r="D188" s="222"/>
      <c r="E188" s="216">
        <f t="shared" si="2"/>
        <v>0</v>
      </c>
    </row>
    <row r="189" spans="2:5">
      <c r="B189" s="218" t="s">
        <v>230</v>
      </c>
      <c r="C189" s="214" t="s">
        <v>188</v>
      </c>
      <c r="D189" s="222">
        <f>D18</f>
        <v>182</v>
      </c>
      <c r="E189" s="216">
        <f t="shared" si="2"/>
        <v>364</v>
      </c>
    </row>
    <row r="190" spans="2:5">
      <c r="B190" s="218" t="s">
        <v>230</v>
      </c>
      <c r="C190" s="214" t="s">
        <v>189</v>
      </c>
      <c r="D190" s="222">
        <f>D54</f>
        <v>679</v>
      </c>
      <c r="E190" s="216">
        <f t="shared" si="2"/>
        <v>1358</v>
      </c>
    </row>
    <row r="191" spans="2:5">
      <c r="B191" s="218" t="s">
        <v>230</v>
      </c>
      <c r="C191" s="214" t="s">
        <v>226</v>
      </c>
      <c r="D191" s="222">
        <f>D36</f>
        <v>381</v>
      </c>
      <c r="E191" s="216">
        <f t="shared" si="2"/>
        <v>762</v>
      </c>
    </row>
    <row r="192" spans="2:5">
      <c r="B192" s="218" t="s">
        <v>230</v>
      </c>
      <c r="C192" s="218" t="s">
        <v>221</v>
      </c>
      <c r="D192" s="222">
        <f>D81</f>
        <v>444</v>
      </c>
      <c r="E192" s="216">
        <f t="shared" si="2"/>
        <v>888</v>
      </c>
    </row>
    <row r="193" spans="2:5">
      <c r="B193" s="218" t="s">
        <v>230</v>
      </c>
      <c r="C193" s="218" t="s">
        <v>235</v>
      </c>
      <c r="D193" s="222">
        <f>D122</f>
        <v>50</v>
      </c>
      <c r="E193" s="216">
        <f t="shared" si="2"/>
        <v>100</v>
      </c>
    </row>
    <row r="194" spans="2:5">
      <c r="B194" s="218" t="s">
        <v>230</v>
      </c>
      <c r="C194" s="218" t="s">
        <v>200</v>
      </c>
      <c r="D194" s="222">
        <f>D108</f>
        <v>91</v>
      </c>
      <c r="E194" s="216">
        <f t="shared" si="2"/>
        <v>182</v>
      </c>
    </row>
    <row r="195" spans="2:5">
      <c r="B195" s="218" t="s">
        <v>230</v>
      </c>
      <c r="C195" s="218" t="s">
        <v>215</v>
      </c>
      <c r="D195" s="222">
        <f>D135</f>
        <v>159</v>
      </c>
      <c r="E195" s="216">
        <f t="shared" si="2"/>
        <v>318</v>
      </c>
    </row>
    <row r="196" spans="2:5">
      <c r="B196" s="218" t="s">
        <v>230</v>
      </c>
      <c r="C196" s="218" t="s">
        <v>254</v>
      </c>
      <c r="D196" s="222">
        <f>D94</f>
        <v>994</v>
      </c>
      <c r="E196" s="216">
        <f t="shared" si="2"/>
        <v>1988</v>
      </c>
    </row>
    <row r="197" spans="2:5">
      <c r="B197" s="218" t="s">
        <v>230</v>
      </c>
      <c r="C197" s="218" t="s">
        <v>218</v>
      </c>
      <c r="D197" s="222">
        <f>D148</f>
        <v>212</v>
      </c>
      <c r="E197" s="216">
        <f t="shared" si="2"/>
        <v>424</v>
      </c>
    </row>
    <row r="198" spans="2:5">
      <c r="B198" s="218" t="s">
        <v>230</v>
      </c>
      <c r="C198" s="218" t="s">
        <v>232</v>
      </c>
      <c r="D198" s="222">
        <f>D161</f>
        <v>254</v>
      </c>
      <c r="E198" s="216">
        <f t="shared" si="2"/>
        <v>508</v>
      </c>
    </row>
    <row r="199" spans="2:5">
      <c r="B199" s="218" t="s">
        <v>230</v>
      </c>
      <c r="C199" s="218" t="s">
        <v>183</v>
      </c>
      <c r="D199" s="222">
        <f>D186</f>
        <v>433</v>
      </c>
      <c r="E199" s="216">
        <f t="shared" si="2"/>
        <v>866</v>
      </c>
    </row>
    <row r="200" spans="2:5">
      <c r="B200" s="218" t="s">
        <v>230</v>
      </c>
      <c r="C200" s="218" t="s">
        <v>203</v>
      </c>
      <c r="D200" s="222">
        <f>D174</f>
        <v>1134</v>
      </c>
      <c r="E200" s="216">
        <f t="shared" si="2"/>
        <v>2268</v>
      </c>
    </row>
  </sheetData>
  <hyperlinks>
    <hyperlink ref="B2" r:id="rId1" xr:uid="{5E99B1F8-CDB7-47D1-9608-0F11609E617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68C8-70B4-4D9A-BC2A-623882411449}">
  <sheetPr>
    <tabColor theme="7" tint="-0.249977111117893"/>
  </sheetPr>
  <dimension ref="A1:K921"/>
  <sheetViews>
    <sheetView topLeftCell="A22" workbookViewId="0">
      <selection activeCell="G36" sqref="G36"/>
    </sheetView>
  </sheetViews>
  <sheetFormatPr defaultColWidth="9" defaultRowHeight="15.6"/>
  <cols>
    <col min="1" max="1" width="12.296875" style="225" customWidth="1"/>
    <col min="2" max="2" width="18" style="225" customWidth="1"/>
    <col min="3" max="3" width="9" style="225"/>
    <col min="4" max="4" width="9" style="1"/>
    <col min="5" max="5" width="16.796875" style="1" customWidth="1"/>
    <col min="6" max="16384" width="9" style="1"/>
  </cols>
  <sheetData>
    <row r="1" spans="1:11" s="204" customFormat="1" ht="18">
      <c r="A1" s="202" t="s">
        <v>512</v>
      </c>
      <c r="C1" s="1"/>
      <c r="D1" s="1"/>
      <c r="E1" s="1"/>
      <c r="F1" s="203"/>
      <c r="G1" s="203"/>
      <c r="H1" s="203"/>
      <c r="I1" s="203"/>
      <c r="J1" s="1"/>
      <c r="K1" s="1"/>
    </row>
    <row r="2" spans="1:11" s="204" customFormat="1">
      <c r="A2" s="230" t="s">
        <v>511</v>
      </c>
      <c r="C2" s="1"/>
      <c r="D2" s="1"/>
      <c r="E2" s="1"/>
      <c r="F2" s="203"/>
      <c r="G2" s="203"/>
      <c r="H2" s="203"/>
      <c r="I2" s="203"/>
      <c r="J2" s="1"/>
      <c r="K2" s="1"/>
    </row>
    <row r="3" spans="1:11" s="204" customFormat="1" ht="18">
      <c r="B3" s="202"/>
      <c r="C3" s="1"/>
      <c r="D3" s="1"/>
      <c r="E3" s="1"/>
      <c r="F3" s="203"/>
      <c r="G3" s="203"/>
      <c r="H3" s="203"/>
      <c r="I3" s="203"/>
      <c r="J3" s="1"/>
      <c r="K3" s="1"/>
    </row>
    <row r="4" spans="1:11">
      <c r="A4" s="223" t="s">
        <v>267</v>
      </c>
      <c r="B4" s="223" t="s">
        <v>268</v>
      </c>
      <c r="C4" s="223" t="s">
        <v>269</v>
      </c>
      <c r="D4" s="224"/>
    </row>
    <row r="5" spans="1:11">
      <c r="A5" s="225" t="s">
        <v>270</v>
      </c>
      <c r="B5" s="225" t="s">
        <v>271</v>
      </c>
      <c r="C5" s="226">
        <v>12024</v>
      </c>
    </row>
    <row r="6" spans="1:11">
      <c r="A6" s="225" t="s">
        <v>270</v>
      </c>
      <c r="B6" s="225" t="s">
        <v>272</v>
      </c>
      <c r="C6" s="226">
        <v>4932</v>
      </c>
    </row>
    <row r="7" spans="1:11">
      <c r="A7" s="225" t="s">
        <v>270</v>
      </c>
      <c r="B7" s="225" t="s">
        <v>271</v>
      </c>
      <c r="C7" s="226">
        <v>12024</v>
      </c>
    </row>
    <row r="8" spans="1:11">
      <c r="A8" s="225" t="s">
        <v>270</v>
      </c>
      <c r="B8" s="225" t="s">
        <v>273</v>
      </c>
      <c r="C8" s="226">
        <v>4785</v>
      </c>
    </row>
    <row r="9" spans="1:11">
      <c r="A9" s="225" t="s">
        <v>274</v>
      </c>
      <c r="B9" s="225" t="s">
        <v>275</v>
      </c>
      <c r="C9" s="226">
        <v>925</v>
      </c>
    </row>
    <row r="10" spans="1:11">
      <c r="A10" s="225" t="s">
        <v>274</v>
      </c>
      <c r="B10" s="225" t="s">
        <v>276</v>
      </c>
      <c r="C10" s="226">
        <v>733</v>
      </c>
    </row>
    <row r="11" spans="1:11">
      <c r="A11" s="225" t="s">
        <v>274</v>
      </c>
      <c r="B11" s="225" t="s">
        <v>277</v>
      </c>
      <c r="C11" s="226">
        <v>399</v>
      </c>
    </row>
    <row r="12" spans="1:11">
      <c r="A12" s="225" t="s">
        <v>274</v>
      </c>
      <c r="B12" s="225" t="s">
        <v>278</v>
      </c>
      <c r="C12" s="226">
        <v>9327</v>
      </c>
    </row>
    <row r="13" spans="1:11">
      <c r="A13" s="225" t="s">
        <v>274</v>
      </c>
      <c r="B13" s="225" t="s">
        <v>279</v>
      </c>
      <c r="C13" s="226">
        <v>9329</v>
      </c>
    </row>
    <row r="14" spans="1:11">
      <c r="A14" s="225" t="s">
        <v>274</v>
      </c>
      <c r="B14" s="225" t="s">
        <v>181</v>
      </c>
      <c r="C14" s="225">
        <v>19393</v>
      </c>
    </row>
    <row r="15" spans="1:11">
      <c r="A15" s="225" t="s">
        <v>274</v>
      </c>
      <c r="B15" s="225" t="s">
        <v>280</v>
      </c>
      <c r="C15" s="226">
        <v>9225</v>
      </c>
    </row>
    <row r="16" spans="1:11">
      <c r="A16" s="225" t="s">
        <v>274</v>
      </c>
      <c r="B16" s="225" t="s">
        <v>277</v>
      </c>
      <c r="C16" s="226">
        <v>399</v>
      </c>
    </row>
    <row r="17" spans="1:3">
      <c r="A17" s="225" t="s">
        <v>281</v>
      </c>
      <c r="B17" s="225" t="s">
        <v>282</v>
      </c>
      <c r="C17" s="226">
        <v>9329</v>
      </c>
    </row>
    <row r="18" spans="1:3">
      <c r="A18" s="225" t="s">
        <v>283</v>
      </c>
      <c r="B18" s="225" t="s">
        <v>181</v>
      </c>
      <c r="C18" s="226">
        <v>2894</v>
      </c>
    </row>
    <row r="19" spans="1:3">
      <c r="A19" s="225" t="s">
        <v>283</v>
      </c>
      <c r="B19" s="225" t="s">
        <v>284</v>
      </c>
      <c r="C19" s="226">
        <v>4205</v>
      </c>
    </row>
    <row r="20" spans="1:3">
      <c r="A20" s="225" t="s">
        <v>283</v>
      </c>
      <c r="B20" s="225" t="s">
        <v>285</v>
      </c>
      <c r="C20" s="226">
        <v>1211</v>
      </c>
    </row>
    <row r="21" spans="1:3">
      <c r="A21" s="225" t="s">
        <v>283</v>
      </c>
      <c r="B21" s="225" t="s">
        <v>286</v>
      </c>
      <c r="C21" s="226">
        <v>151</v>
      </c>
    </row>
    <row r="22" spans="1:3">
      <c r="A22" s="226" t="s">
        <v>287</v>
      </c>
      <c r="B22" s="226" t="s">
        <v>188</v>
      </c>
      <c r="C22" s="227">
        <v>2894</v>
      </c>
    </row>
    <row r="23" spans="1:3">
      <c r="A23" s="225" t="s">
        <v>283</v>
      </c>
      <c r="B23" s="225" t="s">
        <v>181</v>
      </c>
      <c r="C23" s="225">
        <v>2894</v>
      </c>
    </row>
    <row r="24" spans="1:3">
      <c r="A24" s="225" t="s">
        <v>283</v>
      </c>
      <c r="B24" s="225" t="s">
        <v>181</v>
      </c>
      <c r="C24" s="226">
        <v>2894</v>
      </c>
    </row>
    <row r="25" spans="1:3">
      <c r="A25" s="225" t="s">
        <v>283</v>
      </c>
      <c r="B25" s="225" t="s">
        <v>285</v>
      </c>
      <c r="C25" s="226">
        <v>1211</v>
      </c>
    </row>
    <row r="26" spans="1:3">
      <c r="A26" s="225" t="s">
        <v>283</v>
      </c>
      <c r="B26" s="225" t="s">
        <v>288</v>
      </c>
      <c r="C26" s="226">
        <v>151</v>
      </c>
    </row>
    <row r="27" spans="1:3">
      <c r="A27" s="225" t="s">
        <v>283</v>
      </c>
      <c r="B27" s="225" t="s">
        <v>289</v>
      </c>
      <c r="C27" s="226">
        <v>1113</v>
      </c>
    </row>
    <row r="28" spans="1:3">
      <c r="A28" s="225" t="s">
        <v>290</v>
      </c>
      <c r="B28" s="225" t="s">
        <v>291</v>
      </c>
      <c r="C28" s="226">
        <v>660</v>
      </c>
    </row>
    <row r="29" spans="1:3">
      <c r="A29" s="225" t="s">
        <v>290</v>
      </c>
      <c r="B29" s="225" t="s">
        <v>291</v>
      </c>
      <c r="C29" s="226">
        <v>660</v>
      </c>
    </row>
    <row r="30" spans="1:3">
      <c r="A30" s="226" t="s">
        <v>292</v>
      </c>
      <c r="B30" s="226" t="s">
        <v>188</v>
      </c>
      <c r="C30" s="227">
        <v>9667</v>
      </c>
    </row>
    <row r="31" spans="1:3">
      <c r="A31" s="225" t="s">
        <v>293</v>
      </c>
      <c r="B31" s="225" t="s">
        <v>181</v>
      </c>
      <c r="C31" s="225">
        <v>9667</v>
      </c>
    </row>
    <row r="32" spans="1:3">
      <c r="A32" s="226" t="s">
        <v>188</v>
      </c>
      <c r="B32" s="226" t="s">
        <v>287</v>
      </c>
      <c r="C32" s="227">
        <v>2894</v>
      </c>
    </row>
    <row r="33" spans="1:6">
      <c r="A33" s="225" t="s">
        <v>188</v>
      </c>
      <c r="B33" s="225" t="s">
        <v>294</v>
      </c>
      <c r="C33" s="227">
        <v>6748</v>
      </c>
      <c r="E33" s="342"/>
      <c r="F33" s="342"/>
    </row>
    <row r="34" spans="1:6">
      <c r="A34" s="226" t="s">
        <v>188</v>
      </c>
      <c r="B34" s="226" t="s">
        <v>295</v>
      </c>
      <c r="C34" s="227">
        <v>9566</v>
      </c>
    </row>
    <row r="35" spans="1:6">
      <c r="A35" s="225" t="s">
        <v>296</v>
      </c>
      <c r="B35" s="225" t="s">
        <v>297</v>
      </c>
      <c r="C35" s="227">
        <v>11175</v>
      </c>
    </row>
    <row r="36" spans="1:6">
      <c r="A36" s="225" t="s">
        <v>296</v>
      </c>
      <c r="B36" s="225" t="s">
        <v>298</v>
      </c>
      <c r="C36" s="227">
        <v>14696</v>
      </c>
    </row>
    <row r="37" spans="1:6">
      <c r="A37" s="226" t="s">
        <v>188</v>
      </c>
      <c r="B37" s="226" t="s">
        <v>299</v>
      </c>
      <c r="C37" s="227">
        <v>2298</v>
      </c>
    </row>
    <row r="38" spans="1:6">
      <c r="A38" s="226" t="s">
        <v>188</v>
      </c>
      <c r="B38" s="226" t="s">
        <v>299</v>
      </c>
      <c r="C38" s="227">
        <v>2298</v>
      </c>
    </row>
    <row r="39" spans="1:6">
      <c r="A39" s="226" t="s">
        <v>188</v>
      </c>
      <c r="B39" s="226" t="s">
        <v>300</v>
      </c>
      <c r="C39" s="227">
        <v>14554</v>
      </c>
    </row>
    <row r="40" spans="1:6">
      <c r="A40" s="226" t="s">
        <v>188</v>
      </c>
      <c r="B40" s="226" t="s">
        <v>301</v>
      </c>
      <c r="C40" s="227">
        <v>11127</v>
      </c>
    </row>
    <row r="41" spans="1:6">
      <c r="A41" s="226" t="s">
        <v>188</v>
      </c>
      <c r="B41" s="226" t="s">
        <v>302</v>
      </c>
      <c r="C41" s="227">
        <v>14290</v>
      </c>
    </row>
    <row r="42" spans="1:6">
      <c r="A42" s="226" t="s">
        <v>188</v>
      </c>
      <c r="B42" s="226" t="s">
        <v>303</v>
      </c>
      <c r="C42" s="227">
        <v>14298</v>
      </c>
    </row>
    <row r="43" spans="1:6">
      <c r="A43" s="226" t="s">
        <v>188</v>
      </c>
      <c r="B43" s="226" t="s">
        <v>304</v>
      </c>
      <c r="C43" s="227">
        <v>14219</v>
      </c>
    </row>
    <row r="44" spans="1:6">
      <c r="A44" s="226" t="s">
        <v>188</v>
      </c>
      <c r="B44" s="226" t="s">
        <v>305</v>
      </c>
      <c r="C44" s="227">
        <v>2640</v>
      </c>
    </row>
    <row r="45" spans="1:6">
      <c r="A45" s="225" t="s">
        <v>188</v>
      </c>
      <c r="B45" s="225" t="s">
        <v>306</v>
      </c>
      <c r="C45" s="227">
        <v>16682</v>
      </c>
    </row>
    <row r="46" spans="1:6">
      <c r="A46" s="225" t="s">
        <v>296</v>
      </c>
      <c r="B46" s="225" t="s">
        <v>307</v>
      </c>
      <c r="C46" s="227">
        <v>19148</v>
      </c>
    </row>
    <row r="47" spans="1:6">
      <c r="A47" s="225" t="s">
        <v>296</v>
      </c>
      <c r="B47" s="225" t="s">
        <v>308</v>
      </c>
      <c r="C47" s="227">
        <v>19222</v>
      </c>
    </row>
    <row r="48" spans="1:6">
      <c r="A48" s="226" t="s">
        <v>188</v>
      </c>
      <c r="B48" s="226" t="s">
        <v>309</v>
      </c>
      <c r="C48" s="227">
        <v>2219</v>
      </c>
    </row>
    <row r="49" spans="1:6">
      <c r="A49" s="226" t="s">
        <v>188</v>
      </c>
      <c r="B49" s="226" t="s">
        <v>309</v>
      </c>
      <c r="C49" s="227">
        <v>2219</v>
      </c>
    </row>
    <row r="50" spans="1:6">
      <c r="A50" s="226" t="s">
        <v>188</v>
      </c>
      <c r="B50" s="226" t="s">
        <v>310</v>
      </c>
      <c r="C50" s="227">
        <v>9310</v>
      </c>
    </row>
    <row r="51" spans="1:6">
      <c r="A51" s="225" t="s">
        <v>296</v>
      </c>
      <c r="B51" s="225" t="s">
        <v>311</v>
      </c>
      <c r="C51" s="227">
        <v>19187</v>
      </c>
    </row>
    <row r="52" spans="1:6">
      <c r="A52" s="226" t="s">
        <v>188</v>
      </c>
      <c r="B52" s="226" t="s">
        <v>312</v>
      </c>
      <c r="C52" s="227">
        <v>7096</v>
      </c>
    </row>
    <row r="53" spans="1:6">
      <c r="A53" s="226" t="s">
        <v>188</v>
      </c>
      <c r="B53" s="226" t="s">
        <v>313</v>
      </c>
      <c r="C53" s="227">
        <v>9181</v>
      </c>
    </row>
    <row r="54" spans="1:6">
      <c r="A54" s="225" t="s">
        <v>296</v>
      </c>
      <c r="B54" s="225" t="s">
        <v>314</v>
      </c>
      <c r="C54" s="227">
        <v>12715</v>
      </c>
    </row>
    <row r="55" spans="1:6">
      <c r="A55" s="226" t="s">
        <v>188</v>
      </c>
      <c r="B55" s="226" t="s">
        <v>315</v>
      </c>
      <c r="C55" s="227">
        <v>8712</v>
      </c>
    </row>
    <row r="56" spans="1:6">
      <c r="A56" s="226" t="s">
        <v>188</v>
      </c>
      <c r="B56" s="226" t="s">
        <v>316</v>
      </c>
      <c r="C56" s="227">
        <v>19722</v>
      </c>
    </row>
    <row r="57" spans="1:6">
      <c r="A57" s="226" t="s">
        <v>188</v>
      </c>
      <c r="B57" s="226" t="s">
        <v>317</v>
      </c>
      <c r="C57" s="227">
        <v>19267</v>
      </c>
    </row>
    <row r="58" spans="1:6">
      <c r="A58" s="226" t="s">
        <v>188</v>
      </c>
      <c r="B58" s="226" t="s">
        <v>318</v>
      </c>
      <c r="C58" s="227">
        <v>10498</v>
      </c>
    </row>
    <row r="59" spans="1:6">
      <c r="A59" s="226" t="s">
        <v>188</v>
      </c>
      <c r="B59" s="226" t="s">
        <v>318</v>
      </c>
      <c r="C59" s="227">
        <v>10498</v>
      </c>
      <c r="E59" s="342"/>
      <c r="F59" s="342"/>
    </row>
    <row r="60" spans="1:6">
      <c r="A60" s="225" t="s">
        <v>188</v>
      </c>
      <c r="B60" s="225" t="s">
        <v>319</v>
      </c>
      <c r="C60" s="227">
        <v>19624</v>
      </c>
    </row>
    <row r="61" spans="1:6">
      <c r="A61" s="226" t="s">
        <v>188</v>
      </c>
      <c r="B61" s="226" t="s">
        <v>320</v>
      </c>
      <c r="C61" s="227">
        <v>2640</v>
      </c>
    </row>
    <row r="62" spans="1:6">
      <c r="A62" s="226" t="s">
        <v>188</v>
      </c>
      <c r="B62" s="226" t="s">
        <v>320</v>
      </c>
      <c r="C62" s="227">
        <v>2640</v>
      </c>
    </row>
    <row r="63" spans="1:6">
      <c r="A63" s="226" t="s">
        <v>188</v>
      </c>
      <c r="B63" s="226" t="s">
        <v>321</v>
      </c>
      <c r="C63" s="227">
        <v>12974</v>
      </c>
    </row>
    <row r="64" spans="1:6">
      <c r="A64" s="226" t="s">
        <v>188</v>
      </c>
      <c r="B64" s="226" t="s">
        <v>322</v>
      </c>
      <c r="C64" s="227">
        <v>2159</v>
      </c>
    </row>
    <row r="65" spans="1:3">
      <c r="A65" s="226" t="s">
        <v>188</v>
      </c>
      <c r="B65" s="226" t="s">
        <v>323</v>
      </c>
      <c r="C65" s="227">
        <v>14231</v>
      </c>
    </row>
    <row r="66" spans="1:3">
      <c r="A66" s="226" t="s">
        <v>188</v>
      </c>
      <c r="B66" s="226" t="s">
        <v>324</v>
      </c>
      <c r="C66" s="227">
        <v>1862</v>
      </c>
    </row>
    <row r="67" spans="1:3">
      <c r="A67" s="226" t="s">
        <v>188</v>
      </c>
      <c r="B67" s="226" t="s">
        <v>325</v>
      </c>
      <c r="C67" s="227">
        <v>4099</v>
      </c>
    </row>
    <row r="68" spans="1:3">
      <c r="A68" s="226" t="s">
        <v>188</v>
      </c>
      <c r="B68" s="226" t="s">
        <v>325</v>
      </c>
      <c r="C68" s="227">
        <v>4099</v>
      </c>
    </row>
    <row r="69" spans="1:3">
      <c r="A69" s="225" t="s">
        <v>296</v>
      </c>
      <c r="B69" s="225" t="s">
        <v>326</v>
      </c>
      <c r="C69" s="227">
        <v>19542</v>
      </c>
    </row>
    <row r="70" spans="1:3">
      <c r="A70" s="226" t="s">
        <v>188</v>
      </c>
      <c r="B70" s="226" t="s">
        <v>327</v>
      </c>
      <c r="C70" s="227">
        <v>5342</v>
      </c>
    </row>
    <row r="71" spans="1:3">
      <c r="A71" s="226" t="s">
        <v>188</v>
      </c>
      <c r="B71" s="226" t="s">
        <v>327</v>
      </c>
      <c r="C71" s="227">
        <v>5342</v>
      </c>
    </row>
    <row r="72" spans="1:3">
      <c r="A72" s="226" t="s">
        <v>188</v>
      </c>
      <c r="B72" s="226" t="s">
        <v>327</v>
      </c>
      <c r="C72" s="227">
        <v>5342</v>
      </c>
    </row>
    <row r="73" spans="1:3">
      <c r="A73" s="226" t="s">
        <v>188</v>
      </c>
      <c r="B73" s="226" t="s">
        <v>328</v>
      </c>
      <c r="C73" s="227">
        <v>11127</v>
      </c>
    </row>
    <row r="74" spans="1:3">
      <c r="A74" s="226" t="s">
        <v>188</v>
      </c>
      <c r="B74" s="226" t="s">
        <v>329</v>
      </c>
      <c r="C74" s="227">
        <v>19640</v>
      </c>
    </row>
    <row r="75" spans="1:3">
      <c r="A75" s="226" t="s">
        <v>188</v>
      </c>
      <c r="B75" s="226" t="s">
        <v>330</v>
      </c>
      <c r="C75" s="227">
        <v>3017</v>
      </c>
    </row>
    <row r="76" spans="1:3">
      <c r="A76" s="226" t="s">
        <v>188</v>
      </c>
      <c r="B76" s="226" t="s">
        <v>331</v>
      </c>
      <c r="C76" s="227">
        <v>10491</v>
      </c>
    </row>
    <row r="77" spans="1:3">
      <c r="A77" s="225" t="s">
        <v>296</v>
      </c>
      <c r="B77" s="225" t="s">
        <v>332</v>
      </c>
      <c r="C77" s="227">
        <v>10674</v>
      </c>
    </row>
    <row r="78" spans="1:3">
      <c r="A78" s="226" t="s">
        <v>188</v>
      </c>
      <c r="B78" s="226" t="s">
        <v>333</v>
      </c>
      <c r="C78" s="227">
        <v>10520</v>
      </c>
    </row>
    <row r="79" spans="1:3">
      <c r="A79" s="226" t="s">
        <v>188</v>
      </c>
      <c r="B79" s="226" t="s">
        <v>333</v>
      </c>
      <c r="C79" s="227">
        <v>10520</v>
      </c>
    </row>
    <row r="80" spans="1:3">
      <c r="A80" s="226" t="s">
        <v>188</v>
      </c>
      <c r="B80" s="226" t="s">
        <v>334</v>
      </c>
      <c r="C80" s="227">
        <v>13028</v>
      </c>
    </row>
    <row r="81" spans="1:3">
      <c r="A81" s="226" t="s">
        <v>188</v>
      </c>
      <c r="B81" s="226" t="s">
        <v>334</v>
      </c>
      <c r="C81" s="227">
        <v>13028</v>
      </c>
    </row>
    <row r="82" spans="1:3">
      <c r="A82" s="226" t="s">
        <v>188</v>
      </c>
      <c r="B82" s="226" t="s">
        <v>335</v>
      </c>
      <c r="C82" s="227">
        <v>9667</v>
      </c>
    </row>
    <row r="83" spans="1:3">
      <c r="A83" s="226" t="s">
        <v>188</v>
      </c>
      <c r="B83" s="226" t="s">
        <v>336</v>
      </c>
      <c r="C83" s="227">
        <v>9379</v>
      </c>
    </row>
    <row r="84" spans="1:3">
      <c r="A84" s="225" t="s">
        <v>188</v>
      </c>
      <c r="B84" s="225" t="s">
        <v>337</v>
      </c>
      <c r="C84" s="227">
        <v>8417</v>
      </c>
    </row>
    <row r="85" spans="1:3">
      <c r="A85" s="226" t="s">
        <v>188</v>
      </c>
      <c r="B85" s="226" t="s">
        <v>338</v>
      </c>
      <c r="C85" s="227">
        <v>3017</v>
      </c>
    </row>
    <row r="86" spans="1:3">
      <c r="A86" s="226" t="s">
        <v>188</v>
      </c>
      <c r="B86" s="226" t="s">
        <v>339</v>
      </c>
      <c r="C86" s="227">
        <v>2144</v>
      </c>
    </row>
    <row r="87" spans="1:3">
      <c r="A87" s="226" t="s">
        <v>188</v>
      </c>
      <c r="B87" s="226" t="s">
        <v>340</v>
      </c>
      <c r="C87" s="227">
        <v>2162</v>
      </c>
    </row>
    <row r="88" spans="1:3">
      <c r="A88" s="226" t="s">
        <v>188</v>
      </c>
      <c r="B88" s="226" t="s">
        <v>340</v>
      </c>
      <c r="C88" s="227">
        <v>2162</v>
      </c>
    </row>
    <row r="89" spans="1:3">
      <c r="A89" s="225" t="s">
        <v>188</v>
      </c>
      <c r="B89" s="225" t="s">
        <v>341</v>
      </c>
      <c r="C89" s="227">
        <v>9066</v>
      </c>
    </row>
    <row r="90" spans="1:3">
      <c r="A90" s="225" t="s">
        <v>188</v>
      </c>
      <c r="B90" s="225" t="s">
        <v>342</v>
      </c>
      <c r="C90" s="227">
        <v>8850</v>
      </c>
    </row>
    <row r="91" spans="1:3">
      <c r="A91" s="226" t="s">
        <v>188</v>
      </c>
      <c r="B91" s="226" t="s">
        <v>343</v>
      </c>
      <c r="C91" s="227">
        <v>2004</v>
      </c>
    </row>
    <row r="92" spans="1:3">
      <c r="A92" s="226" t="s">
        <v>188</v>
      </c>
      <c r="B92" s="226" t="s">
        <v>344</v>
      </c>
      <c r="C92" s="227">
        <v>11374</v>
      </c>
    </row>
    <row r="93" spans="1:3">
      <c r="A93" s="226" t="s">
        <v>188</v>
      </c>
      <c r="B93" s="226" t="s">
        <v>344</v>
      </c>
      <c r="C93" s="227">
        <v>11374</v>
      </c>
    </row>
    <row r="94" spans="1:3">
      <c r="A94" s="225" t="s">
        <v>296</v>
      </c>
      <c r="B94" s="225" t="s">
        <v>345</v>
      </c>
      <c r="C94" s="227">
        <v>18526</v>
      </c>
    </row>
    <row r="95" spans="1:3">
      <c r="A95" s="225" t="s">
        <v>296</v>
      </c>
      <c r="B95" s="225" t="s">
        <v>346</v>
      </c>
      <c r="C95" s="227">
        <v>18458</v>
      </c>
    </row>
    <row r="96" spans="1:3">
      <c r="A96" s="225" t="s">
        <v>296</v>
      </c>
      <c r="B96" s="225" t="s">
        <v>347</v>
      </c>
      <c r="C96" s="227">
        <v>14176</v>
      </c>
    </row>
    <row r="97" spans="1:6">
      <c r="A97" s="225" t="s">
        <v>296</v>
      </c>
      <c r="B97" s="225" t="s">
        <v>348</v>
      </c>
      <c r="C97" s="227">
        <v>19071</v>
      </c>
    </row>
    <row r="98" spans="1:6">
      <c r="A98" s="225" t="s">
        <v>181</v>
      </c>
      <c r="B98" s="225" t="s">
        <v>274</v>
      </c>
      <c r="C98" s="225">
        <v>19393</v>
      </c>
    </row>
    <row r="99" spans="1:6">
      <c r="A99" s="225" t="s">
        <v>181</v>
      </c>
      <c r="B99" s="225" t="s">
        <v>283</v>
      </c>
      <c r="C99" s="225">
        <v>2894</v>
      </c>
    </row>
    <row r="100" spans="1:6">
      <c r="A100" s="225" t="s">
        <v>181</v>
      </c>
      <c r="B100" s="225" t="s">
        <v>293</v>
      </c>
      <c r="C100" s="225">
        <v>9667</v>
      </c>
    </row>
    <row r="101" spans="1:6">
      <c r="A101" s="225" t="s">
        <v>181</v>
      </c>
      <c r="B101" s="225" t="s">
        <v>349</v>
      </c>
      <c r="C101" s="225">
        <v>6748</v>
      </c>
    </row>
    <row r="102" spans="1:6">
      <c r="A102" s="225" t="s">
        <v>181</v>
      </c>
      <c r="B102" s="225" t="s">
        <v>350</v>
      </c>
      <c r="C102" s="225">
        <v>9566</v>
      </c>
    </row>
    <row r="103" spans="1:6">
      <c r="A103" s="225" t="s">
        <v>181</v>
      </c>
      <c r="B103" s="225" t="s">
        <v>351</v>
      </c>
      <c r="C103" s="225">
        <v>11175</v>
      </c>
    </row>
    <row r="104" spans="1:6">
      <c r="A104" s="225" t="s">
        <v>181</v>
      </c>
      <c r="B104" s="225" t="s">
        <v>352</v>
      </c>
      <c r="C104" s="225">
        <v>14696</v>
      </c>
    </row>
    <row r="105" spans="1:6">
      <c r="A105" s="225" t="s">
        <v>181</v>
      </c>
      <c r="B105" s="225" t="s">
        <v>271</v>
      </c>
      <c r="C105" s="225">
        <v>2298</v>
      </c>
    </row>
    <row r="106" spans="1:6">
      <c r="A106" s="225" t="s">
        <v>181</v>
      </c>
      <c r="B106" s="225" t="s">
        <v>353</v>
      </c>
      <c r="C106" s="225">
        <v>19372</v>
      </c>
    </row>
    <row r="107" spans="1:6">
      <c r="A107" s="225" t="s">
        <v>181</v>
      </c>
      <c r="B107" s="225" t="s">
        <v>354</v>
      </c>
      <c r="C107" s="225">
        <v>10323</v>
      </c>
      <c r="E107" s="342"/>
      <c r="F107" s="342"/>
    </row>
    <row r="108" spans="1:6">
      <c r="A108" s="225" t="s">
        <v>181</v>
      </c>
      <c r="B108" s="225" t="s">
        <v>355</v>
      </c>
      <c r="C108" s="225">
        <v>19042</v>
      </c>
    </row>
    <row r="109" spans="1:6">
      <c r="A109" s="225" t="s">
        <v>181</v>
      </c>
      <c r="B109" s="225" t="s">
        <v>356</v>
      </c>
      <c r="C109" s="225">
        <v>12582</v>
      </c>
    </row>
    <row r="110" spans="1:6">
      <c r="A110" s="225" t="s">
        <v>181</v>
      </c>
      <c r="B110" s="225" t="s">
        <v>357</v>
      </c>
      <c r="C110" s="225">
        <v>14219</v>
      </c>
    </row>
    <row r="111" spans="1:6">
      <c r="A111" s="225" t="s">
        <v>181</v>
      </c>
      <c r="B111" s="225" t="s">
        <v>358</v>
      </c>
      <c r="C111" s="225">
        <v>14290</v>
      </c>
    </row>
    <row r="112" spans="1:6">
      <c r="A112" s="225" t="s">
        <v>181</v>
      </c>
      <c r="B112" s="225" t="s">
        <v>359</v>
      </c>
      <c r="C112" s="225">
        <v>14298</v>
      </c>
    </row>
    <row r="113" spans="1:3">
      <c r="A113" s="225" t="s">
        <v>181</v>
      </c>
      <c r="B113" s="225" t="s">
        <v>360</v>
      </c>
      <c r="C113" s="225">
        <v>14219</v>
      </c>
    </row>
    <row r="114" spans="1:3">
      <c r="A114" s="225" t="s">
        <v>181</v>
      </c>
      <c r="B114" s="225" t="s">
        <v>361</v>
      </c>
      <c r="C114" s="225">
        <v>2640</v>
      </c>
    </row>
    <row r="115" spans="1:3">
      <c r="A115" s="225" t="s">
        <v>181</v>
      </c>
      <c r="B115" s="225" t="s">
        <v>362</v>
      </c>
      <c r="C115" s="225">
        <v>20620</v>
      </c>
    </row>
    <row r="116" spans="1:3">
      <c r="A116" s="225" t="s">
        <v>181</v>
      </c>
      <c r="B116" s="225" t="s">
        <v>363</v>
      </c>
      <c r="C116" s="225">
        <v>16682</v>
      </c>
    </row>
    <row r="117" spans="1:3">
      <c r="A117" s="225" t="s">
        <v>181</v>
      </c>
      <c r="B117" s="225" t="s">
        <v>364</v>
      </c>
      <c r="C117" s="225">
        <v>19148</v>
      </c>
    </row>
    <row r="118" spans="1:3">
      <c r="A118" s="225" t="s">
        <v>181</v>
      </c>
      <c r="B118" s="225" t="s">
        <v>365</v>
      </c>
      <c r="C118" s="225">
        <v>19222</v>
      </c>
    </row>
    <row r="119" spans="1:3">
      <c r="A119" s="225" t="s">
        <v>181</v>
      </c>
      <c r="B119" s="225" t="s">
        <v>366</v>
      </c>
      <c r="C119" s="225">
        <v>2219</v>
      </c>
    </row>
    <row r="120" spans="1:3">
      <c r="A120" s="225" t="s">
        <v>181</v>
      </c>
      <c r="B120" s="225" t="s">
        <v>366</v>
      </c>
      <c r="C120" s="225">
        <v>2219</v>
      </c>
    </row>
    <row r="121" spans="1:3">
      <c r="A121" s="225" t="s">
        <v>181</v>
      </c>
      <c r="B121" s="225" t="s">
        <v>367</v>
      </c>
      <c r="C121" s="225">
        <v>9310</v>
      </c>
    </row>
    <row r="122" spans="1:3">
      <c r="A122" s="225" t="s">
        <v>181</v>
      </c>
      <c r="B122" s="225" t="s">
        <v>368</v>
      </c>
      <c r="C122" s="225">
        <v>19187</v>
      </c>
    </row>
    <row r="123" spans="1:3">
      <c r="A123" s="225" t="s">
        <v>181</v>
      </c>
      <c r="B123" s="225" t="s">
        <v>369</v>
      </c>
      <c r="C123" s="225">
        <v>7096</v>
      </c>
    </row>
    <row r="124" spans="1:3">
      <c r="A124" s="225" t="s">
        <v>181</v>
      </c>
      <c r="B124" s="225" t="s">
        <v>370</v>
      </c>
      <c r="C124" s="225">
        <v>14339</v>
      </c>
    </row>
    <row r="125" spans="1:3">
      <c r="A125" s="225" t="s">
        <v>181</v>
      </c>
      <c r="B125" s="225" t="s">
        <v>371</v>
      </c>
      <c r="C125" s="225">
        <v>9181</v>
      </c>
    </row>
    <row r="126" spans="1:3">
      <c r="A126" s="225" t="s">
        <v>181</v>
      </c>
      <c r="B126" s="225" t="s">
        <v>372</v>
      </c>
      <c r="C126" s="225">
        <v>12715</v>
      </c>
    </row>
    <row r="127" spans="1:3">
      <c r="A127" s="225" t="s">
        <v>181</v>
      </c>
      <c r="B127" s="225" t="s">
        <v>373</v>
      </c>
      <c r="C127" s="225">
        <v>17230</v>
      </c>
    </row>
    <row r="128" spans="1:3">
      <c r="A128" s="225" t="s">
        <v>181</v>
      </c>
      <c r="B128" s="225" t="s">
        <v>374</v>
      </c>
      <c r="C128" s="225">
        <v>9325</v>
      </c>
    </row>
    <row r="129" spans="1:3">
      <c r="A129" s="225" t="s">
        <v>181</v>
      </c>
      <c r="B129" s="225" t="s">
        <v>375</v>
      </c>
      <c r="C129" s="225">
        <v>13662</v>
      </c>
    </row>
    <row r="130" spans="1:3">
      <c r="A130" s="225" t="s">
        <v>181</v>
      </c>
      <c r="B130" s="225" t="s">
        <v>376</v>
      </c>
      <c r="C130" s="225">
        <v>8712</v>
      </c>
    </row>
    <row r="131" spans="1:3">
      <c r="A131" s="225" t="s">
        <v>181</v>
      </c>
      <c r="B131" s="225" t="s">
        <v>377</v>
      </c>
      <c r="C131" s="225">
        <v>19267</v>
      </c>
    </row>
    <row r="132" spans="1:3">
      <c r="A132" s="225" t="s">
        <v>181</v>
      </c>
      <c r="B132" s="225" t="s">
        <v>378</v>
      </c>
      <c r="C132" s="225">
        <v>19267</v>
      </c>
    </row>
    <row r="133" spans="1:3">
      <c r="A133" s="225" t="s">
        <v>181</v>
      </c>
      <c r="B133" s="225" t="s">
        <v>379</v>
      </c>
      <c r="C133" s="225">
        <v>10498</v>
      </c>
    </row>
    <row r="134" spans="1:3">
      <c r="A134" s="225" t="s">
        <v>181</v>
      </c>
      <c r="B134" s="225" t="s">
        <v>380</v>
      </c>
      <c r="C134" s="225">
        <v>19624</v>
      </c>
    </row>
    <row r="135" spans="1:3">
      <c r="A135" s="225" t="s">
        <v>181</v>
      </c>
      <c r="B135" s="225" t="s">
        <v>381</v>
      </c>
      <c r="C135" s="225">
        <v>10793</v>
      </c>
    </row>
    <row r="136" spans="1:3">
      <c r="A136" s="225" t="s">
        <v>181</v>
      </c>
      <c r="B136" s="225" t="s">
        <v>382</v>
      </c>
      <c r="C136" s="225">
        <v>2640</v>
      </c>
    </row>
    <row r="137" spans="1:3">
      <c r="A137" s="225" t="s">
        <v>181</v>
      </c>
      <c r="B137" s="225" t="s">
        <v>382</v>
      </c>
      <c r="C137" s="225">
        <v>2640</v>
      </c>
    </row>
    <row r="138" spans="1:3">
      <c r="A138" s="225" t="s">
        <v>181</v>
      </c>
      <c r="B138" s="225" t="s">
        <v>383</v>
      </c>
      <c r="C138" s="225">
        <v>13000</v>
      </c>
    </row>
    <row r="139" spans="1:3">
      <c r="A139" s="225" t="s">
        <v>181</v>
      </c>
      <c r="B139" s="225" t="s">
        <v>384</v>
      </c>
      <c r="C139" s="225">
        <v>12974</v>
      </c>
    </row>
    <row r="140" spans="1:3">
      <c r="A140" s="225" t="s">
        <v>181</v>
      </c>
      <c r="B140" s="225" t="s">
        <v>385</v>
      </c>
      <c r="C140" s="225">
        <v>17865</v>
      </c>
    </row>
    <row r="141" spans="1:3">
      <c r="A141" s="225" t="s">
        <v>181</v>
      </c>
      <c r="B141" s="225" t="s">
        <v>285</v>
      </c>
      <c r="C141" s="225">
        <v>2159</v>
      </c>
    </row>
    <row r="142" spans="1:3">
      <c r="A142" s="225" t="s">
        <v>181</v>
      </c>
      <c r="B142" s="225" t="s">
        <v>386</v>
      </c>
      <c r="C142" s="225">
        <v>14231</v>
      </c>
    </row>
    <row r="143" spans="1:3">
      <c r="A143" s="225" t="s">
        <v>181</v>
      </c>
      <c r="B143" s="225" t="s">
        <v>387</v>
      </c>
      <c r="C143" s="225">
        <v>14565</v>
      </c>
    </row>
    <row r="144" spans="1:3">
      <c r="A144" s="225" t="s">
        <v>181</v>
      </c>
      <c r="B144" s="225" t="s">
        <v>388</v>
      </c>
      <c r="C144" s="225">
        <v>1862</v>
      </c>
    </row>
    <row r="145" spans="1:3">
      <c r="A145" s="225" t="s">
        <v>181</v>
      </c>
      <c r="B145" s="225" t="s">
        <v>389</v>
      </c>
      <c r="C145" s="225">
        <v>4099</v>
      </c>
    </row>
    <row r="146" spans="1:3">
      <c r="A146" s="225" t="s">
        <v>181</v>
      </c>
      <c r="B146" s="225" t="s">
        <v>389</v>
      </c>
      <c r="C146" s="225">
        <v>4099</v>
      </c>
    </row>
    <row r="147" spans="1:3">
      <c r="A147" s="225" t="s">
        <v>181</v>
      </c>
      <c r="B147" s="225" t="s">
        <v>390</v>
      </c>
      <c r="C147" s="225">
        <v>11395</v>
      </c>
    </row>
    <row r="148" spans="1:3">
      <c r="A148" s="225" t="s">
        <v>181</v>
      </c>
      <c r="B148" s="225" t="s">
        <v>391</v>
      </c>
      <c r="C148" s="225">
        <v>19542</v>
      </c>
    </row>
    <row r="149" spans="1:3">
      <c r="A149" s="225" t="s">
        <v>181</v>
      </c>
      <c r="B149" s="225" t="s">
        <v>392</v>
      </c>
      <c r="C149" s="225">
        <v>5342</v>
      </c>
    </row>
    <row r="150" spans="1:3">
      <c r="A150" s="225" t="s">
        <v>181</v>
      </c>
      <c r="B150" s="225" t="s">
        <v>392</v>
      </c>
      <c r="C150" s="225">
        <v>5342</v>
      </c>
    </row>
    <row r="151" spans="1:3">
      <c r="A151" s="225" t="s">
        <v>181</v>
      </c>
      <c r="B151" s="225" t="s">
        <v>392</v>
      </c>
      <c r="C151" s="225">
        <v>5342</v>
      </c>
    </row>
    <row r="152" spans="1:3">
      <c r="A152" s="225" t="s">
        <v>181</v>
      </c>
      <c r="B152" s="225" t="s">
        <v>393</v>
      </c>
      <c r="C152" s="225">
        <v>11127</v>
      </c>
    </row>
    <row r="153" spans="1:3">
      <c r="A153" s="225" t="s">
        <v>181</v>
      </c>
      <c r="B153" s="225" t="s">
        <v>394</v>
      </c>
      <c r="C153" s="225">
        <v>19640</v>
      </c>
    </row>
    <row r="154" spans="1:3">
      <c r="A154" s="225" t="s">
        <v>181</v>
      </c>
      <c r="B154" s="225" t="s">
        <v>395</v>
      </c>
      <c r="C154" s="225">
        <v>3017</v>
      </c>
    </row>
    <row r="155" spans="1:3">
      <c r="A155" s="225" t="s">
        <v>181</v>
      </c>
      <c r="B155" s="225" t="s">
        <v>396</v>
      </c>
      <c r="C155" s="225">
        <v>12321</v>
      </c>
    </row>
    <row r="156" spans="1:3">
      <c r="A156" s="225" t="s">
        <v>181</v>
      </c>
      <c r="B156" s="225" t="s">
        <v>397</v>
      </c>
      <c r="C156" s="225">
        <v>10491</v>
      </c>
    </row>
    <row r="157" spans="1:3">
      <c r="A157" s="225" t="s">
        <v>181</v>
      </c>
      <c r="B157" s="225" t="s">
        <v>398</v>
      </c>
      <c r="C157" s="225">
        <v>10674</v>
      </c>
    </row>
    <row r="158" spans="1:3">
      <c r="A158" s="225" t="s">
        <v>181</v>
      </c>
      <c r="B158" s="225" t="s">
        <v>399</v>
      </c>
      <c r="C158" s="225">
        <v>10520</v>
      </c>
    </row>
    <row r="159" spans="1:3">
      <c r="A159" s="225" t="s">
        <v>181</v>
      </c>
      <c r="B159" s="225" t="s">
        <v>399</v>
      </c>
      <c r="C159" s="225">
        <v>10520</v>
      </c>
    </row>
    <row r="160" spans="1:3">
      <c r="A160" s="225" t="s">
        <v>181</v>
      </c>
      <c r="B160" s="225" t="s">
        <v>400</v>
      </c>
      <c r="C160" s="225">
        <v>9664</v>
      </c>
    </row>
    <row r="161" spans="1:3">
      <c r="A161" s="225" t="s">
        <v>181</v>
      </c>
      <c r="B161" s="225" t="s">
        <v>401</v>
      </c>
      <c r="C161" s="225">
        <v>9667</v>
      </c>
    </row>
    <row r="162" spans="1:3">
      <c r="A162" s="225" t="s">
        <v>181</v>
      </c>
      <c r="B162" s="225" t="s">
        <v>402</v>
      </c>
      <c r="C162" s="225">
        <v>9379</v>
      </c>
    </row>
    <row r="163" spans="1:3">
      <c r="A163" s="225" t="s">
        <v>181</v>
      </c>
      <c r="B163" s="225" t="s">
        <v>403</v>
      </c>
      <c r="C163" s="225">
        <v>8417</v>
      </c>
    </row>
    <row r="164" spans="1:3">
      <c r="A164" s="225" t="s">
        <v>181</v>
      </c>
      <c r="B164" s="225" t="s">
        <v>404</v>
      </c>
      <c r="C164" s="225">
        <v>3017</v>
      </c>
    </row>
    <row r="165" spans="1:3">
      <c r="A165" s="225" t="s">
        <v>181</v>
      </c>
      <c r="B165" s="225" t="s">
        <v>405</v>
      </c>
      <c r="C165" s="225">
        <v>19008</v>
      </c>
    </row>
    <row r="166" spans="1:3">
      <c r="A166" s="225" t="s">
        <v>181</v>
      </c>
      <c r="B166" s="225" t="s">
        <v>406</v>
      </c>
      <c r="C166" s="225">
        <v>2144</v>
      </c>
    </row>
    <row r="167" spans="1:3">
      <c r="A167" s="225" t="s">
        <v>181</v>
      </c>
      <c r="B167" s="225" t="s">
        <v>407</v>
      </c>
      <c r="C167" s="225">
        <v>2162</v>
      </c>
    </row>
    <row r="168" spans="1:3">
      <c r="A168" s="225" t="s">
        <v>181</v>
      </c>
      <c r="B168" s="225" t="s">
        <v>407</v>
      </c>
      <c r="C168" s="225">
        <v>2162</v>
      </c>
    </row>
    <row r="169" spans="1:3">
      <c r="A169" s="225" t="s">
        <v>181</v>
      </c>
      <c r="B169" s="225" t="s">
        <v>408</v>
      </c>
      <c r="C169" s="225">
        <v>9066</v>
      </c>
    </row>
    <row r="170" spans="1:3">
      <c r="A170" s="225" t="s">
        <v>181</v>
      </c>
      <c r="B170" s="225" t="s">
        <v>409</v>
      </c>
      <c r="C170" s="225">
        <v>16352</v>
      </c>
    </row>
    <row r="171" spans="1:3">
      <c r="A171" s="225" t="s">
        <v>181</v>
      </c>
      <c r="B171" s="225" t="s">
        <v>410</v>
      </c>
      <c r="C171" s="225">
        <v>8850</v>
      </c>
    </row>
    <row r="172" spans="1:3">
      <c r="A172" s="225" t="s">
        <v>181</v>
      </c>
      <c r="B172" s="225" t="s">
        <v>411</v>
      </c>
      <c r="C172" s="225">
        <v>2004</v>
      </c>
    </row>
    <row r="173" spans="1:3">
      <c r="A173" s="225" t="s">
        <v>181</v>
      </c>
      <c r="B173" s="225" t="s">
        <v>412</v>
      </c>
      <c r="C173" s="225">
        <v>13996</v>
      </c>
    </row>
    <row r="174" spans="1:3">
      <c r="A174" s="225" t="s">
        <v>181</v>
      </c>
      <c r="B174" s="225" t="s">
        <v>413</v>
      </c>
      <c r="C174" s="225">
        <v>11374</v>
      </c>
    </row>
    <row r="175" spans="1:3">
      <c r="A175" s="225" t="s">
        <v>181</v>
      </c>
      <c r="B175" s="225" t="s">
        <v>413</v>
      </c>
      <c r="C175" s="225">
        <v>11374</v>
      </c>
    </row>
    <row r="176" spans="1:3">
      <c r="A176" s="225" t="s">
        <v>181</v>
      </c>
      <c r="B176" s="225" t="s">
        <v>414</v>
      </c>
      <c r="C176" s="225">
        <v>18526</v>
      </c>
    </row>
    <row r="177" spans="1:3">
      <c r="A177" s="225" t="s">
        <v>181</v>
      </c>
      <c r="B177" s="225" t="s">
        <v>415</v>
      </c>
      <c r="C177" s="225">
        <v>9511</v>
      </c>
    </row>
    <row r="178" spans="1:3">
      <c r="A178" s="225" t="s">
        <v>181</v>
      </c>
      <c r="B178" s="225" t="s">
        <v>416</v>
      </c>
      <c r="C178" s="225">
        <v>18458</v>
      </c>
    </row>
    <row r="179" spans="1:3">
      <c r="A179" s="225" t="s">
        <v>181</v>
      </c>
      <c r="B179" s="225" t="s">
        <v>417</v>
      </c>
      <c r="C179" s="225">
        <v>14176</v>
      </c>
    </row>
    <row r="180" spans="1:3">
      <c r="A180" s="225" t="s">
        <v>181</v>
      </c>
      <c r="B180" s="225" t="s">
        <v>418</v>
      </c>
      <c r="C180" s="225">
        <v>19071</v>
      </c>
    </row>
    <row r="181" spans="1:3">
      <c r="A181" s="225" t="s">
        <v>181</v>
      </c>
      <c r="B181" s="225" t="s">
        <v>283</v>
      </c>
      <c r="C181" s="226">
        <v>2894</v>
      </c>
    </row>
    <row r="182" spans="1:3">
      <c r="A182" s="225" t="s">
        <v>181</v>
      </c>
      <c r="B182" s="225" t="s">
        <v>285</v>
      </c>
      <c r="C182" s="226">
        <v>2159</v>
      </c>
    </row>
    <row r="183" spans="1:3">
      <c r="A183" s="225" t="s">
        <v>181</v>
      </c>
      <c r="B183" s="225" t="s">
        <v>419</v>
      </c>
      <c r="C183" s="226">
        <v>2490</v>
      </c>
    </row>
    <row r="184" spans="1:3">
      <c r="A184" s="225" t="s">
        <v>181</v>
      </c>
      <c r="B184" s="225" t="s">
        <v>388</v>
      </c>
      <c r="C184" s="226">
        <v>1862</v>
      </c>
    </row>
    <row r="185" spans="1:3">
      <c r="A185" s="225" t="s">
        <v>181</v>
      </c>
      <c r="B185" s="225" t="s">
        <v>420</v>
      </c>
      <c r="C185" s="226">
        <v>2007</v>
      </c>
    </row>
    <row r="186" spans="1:3">
      <c r="A186" s="225" t="s">
        <v>181</v>
      </c>
      <c r="B186" s="225" t="s">
        <v>421</v>
      </c>
      <c r="C186" s="226">
        <v>2241</v>
      </c>
    </row>
    <row r="187" spans="1:3">
      <c r="A187" s="225" t="s">
        <v>181</v>
      </c>
      <c r="B187" s="225" t="s">
        <v>422</v>
      </c>
      <c r="C187" s="226">
        <v>3017</v>
      </c>
    </row>
    <row r="188" spans="1:3">
      <c r="A188" s="225" t="s">
        <v>181</v>
      </c>
      <c r="B188" s="225" t="s">
        <v>289</v>
      </c>
      <c r="C188" s="226">
        <v>2143</v>
      </c>
    </row>
    <row r="189" spans="1:3">
      <c r="A189" s="225" t="s">
        <v>181</v>
      </c>
      <c r="B189" s="225" t="s">
        <v>407</v>
      </c>
      <c r="C189" s="226">
        <v>2162</v>
      </c>
    </row>
    <row r="190" spans="1:3">
      <c r="A190" s="225" t="s">
        <v>181</v>
      </c>
      <c r="B190" s="225" t="s">
        <v>423</v>
      </c>
      <c r="C190" s="226">
        <v>4098</v>
      </c>
    </row>
    <row r="191" spans="1:3">
      <c r="A191" s="225" t="s">
        <v>181</v>
      </c>
      <c r="B191" s="225" t="s">
        <v>235</v>
      </c>
      <c r="C191" s="226">
        <v>145</v>
      </c>
    </row>
    <row r="192" spans="1:3">
      <c r="A192" s="225" t="s">
        <v>181</v>
      </c>
      <c r="B192" s="225" t="s">
        <v>246</v>
      </c>
      <c r="C192" s="226">
        <v>481</v>
      </c>
    </row>
    <row r="193" spans="1:3">
      <c r="A193" s="225" t="s">
        <v>181</v>
      </c>
      <c r="B193" s="225" t="s">
        <v>283</v>
      </c>
      <c r="C193" s="226">
        <v>2894</v>
      </c>
    </row>
    <row r="194" spans="1:3">
      <c r="A194" s="225" t="s">
        <v>181</v>
      </c>
      <c r="B194" s="225" t="s">
        <v>285</v>
      </c>
      <c r="C194" s="226">
        <v>2159</v>
      </c>
    </row>
    <row r="195" spans="1:3">
      <c r="A195" s="225" t="s">
        <v>181</v>
      </c>
      <c r="B195" s="225" t="s">
        <v>419</v>
      </c>
      <c r="C195" s="226">
        <v>2490</v>
      </c>
    </row>
    <row r="196" spans="1:3">
      <c r="A196" s="225" t="s">
        <v>181</v>
      </c>
      <c r="B196" s="225" t="s">
        <v>388</v>
      </c>
      <c r="C196" s="226">
        <v>1862</v>
      </c>
    </row>
    <row r="197" spans="1:3">
      <c r="A197" s="225" t="s">
        <v>181</v>
      </c>
      <c r="B197" s="225" t="s">
        <v>424</v>
      </c>
      <c r="C197" s="226">
        <v>1862</v>
      </c>
    </row>
    <row r="198" spans="1:3">
      <c r="A198" s="225" t="s">
        <v>181</v>
      </c>
      <c r="B198" s="225" t="s">
        <v>425</v>
      </c>
      <c r="C198" s="226">
        <v>1862</v>
      </c>
    </row>
    <row r="199" spans="1:3">
      <c r="A199" s="225" t="s">
        <v>181</v>
      </c>
      <c r="B199" s="225" t="s">
        <v>420</v>
      </c>
      <c r="C199" s="226">
        <v>2007</v>
      </c>
    </row>
    <row r="200" spans="1:3">
      <c r="A200" s="225" t="s">
        <v>181</v>
      </c>
      <c r="B200" s="225" t="s">
        <v>421</v>
      </c>
      <c r="C200" s="226">
        <v>2241</v>
      </c>
    </row>
    <row r="201" spans="1:3">
      <c r="A201" s="225" t="s">
        <v>181</v>
      </c>
      <c r="B201" s="225" t="s">
        <v>422</v>
      </c>
      <c r="C201" s="226">
        <v>3017</v>
      </c>
    </row>
    <row r="202" spans="1:3">
      <c r="A202" s="225" t="s">
        <v>188</v>
      </c>
      <c r="B202" s="225" t="s">
        <v>337</v>
      </c>
      <c r="C202" s="227">
        <v>8417</v>
      </c>
    </row>
    <row r="203" spans="1:3">
      <c r="A203" s="225" t="s">
        <v>181</v>
      </c>
      <c r="B203" s="225" t="s">
        <v>423</v>
      </c>
      <c r="C203" s="226">
        <v>4098</v>
      </c>
    </row>
    <row r="204" spans="1:3">
      <c r="A204" s="225" t="s">
        <v>181</v>
      </c>
      <c r="B204" s="225" t="s">
        <v>246</v>
      </c>
      <c r="C204" s="226">
        <v>481</v>
      </c>
    </row>
    <row r="205" spans="1:3">
      <c r="A205" s="225" t="s">
        <v>294</v>
      </c>
      <c r="B205" s="225" t="s">
        <v>188</v>
      </c>
      <c r="C205" s="227">
        <v>6748</v>
      </c>
    </row>
    <row r="206" spans="1:3">
      <c r="A206" s="225" t="s">
        <v>349</v>
      </c>
      <c r="B206" s="225" t="s">
        <v>181</v>
      </c>
      <c r="C206" s="225">
        <v>6748</v>
      </c>
    </row>
    <row r="207" spans="1:3">
      <c r="A207" s="225" t="s">
        <v>294</v>
      </c>
      <c r="B207" s="225" t="s">
        <v>426</v>
      </c>
      <c r="C207" s="227">
        <v>13578</v>
      </c>
    </row>
    <row r="208" spans="1:3">
      <c r="A208" s="226" t="s">
        <v>295</v>
      </c>
      <c r="B208" s="226" t="s">
        <v>188</v>
      </c>
      <c r="C208" s="227">
        <v>9566</v>
      </c>
    </row>
    <row r="209" spans="1:3">
      <c r="A209" s="225" t="s">
        <v>350</v>
      </c>
      <c r="B209" s="225" t="s">
        <v>181</v>
      </c>
      <c r="C209" s="225">
        <v>9566</v>
      </c>
    </row>
    <row r="210" spans="1:3">
      <c r="A210" s="225" t="s">
        <v>295</v>
      </c>
      <c r="B210" s="225" t="s">
        <v>427</v>
      </c>
      <c r="C210" s="227">
        <v>9588</v>
      </c>
    </row>
    <row r="211" spans="1:3">
      <c r="A211" s="225" t="s">
        <v>295</v>
      </c>
      <c r="B211" s="225" t="s">
        <v>428</v>
      </c>
      <c r="C211" s="227">
        <v>12002</v>
      </c>
    </row>
    <row r="212" spans="1:3">
      <c r="A212" s="225" t="s">
        <v>295</v>
      </c>
      <c r="B212" s="225" t="s">
        <v>429</v>
      </c>
      <c r="C212" s="227">
        <v>14177</v>
      </c>
    </row>
    <row r="213" spans="1:3">
      <c r="A213" s="225" t="s">
        <v>350</v>
      </c>
      <c r="B213" s="225" t="s">
        <v>407</v>
      </c>
      <c r="C213" s="225">
        <v>7523</v>
      </c>
    </row>
    <row r="214" spans="1:3">
      <c r="A214" s="225" t="s">
        <v>297</v>
      </c>
      <c r="B214" s="225" t="s">
        <v>296</v>
      </c>
      <c r="C214" s="227">
        <v>11175</v>
      </c>
    </row>
    <row r="215" spans="1:3">
      <c r="A215" s="225" t="s">
        <v>351</v>
      </c>
      <c r="B215" s="225" t="s">
        <v>181</v>
      </c>
      <c r="C215" s="225">
        <v>11175</v>
      </c>
    </row>
    <row r="216" spans="1:3">
      <c r="A216" s="225" t="s">
        <v>430</v>
      </c>
      <c r="B216" s="225" t="s">
        <v>277</v>
      </c>
      <c r="C216" s="226">
        <v>528</v>
      </c>
    </row>
    <row r="217" spans="1:3">
      <c r="A217" s="225" t="s">
        <v>275</v>
      </c>
      <c r="B217" s="225" t="s">
        <v>277</v>
      </c>
      <c r="C217" s="226">
        <v>528</v>
      </c>
    </row>
    <row r="218" spans="1:3">
      <c r="A218" s="225" t="s">
        <v>275</v>
      </c>
      <c r="B218" s="225" t="s">
        <v>274</v>
      </c>
      <c r="C218" s="226">
        <v>925</v>
      </c>
    </row>
    <row r="219" spans="1:3">
      <c r="A219" s="225" t="s">
        <v>298</v>
      </c>
      <c r="B219" s="225" t="s">
        <v>296</v>
      </c>
      <c r="C219" s="227">
        <v>14696</v>
      </c>
    </row>
    <row r="220" spans="1:3">
      <c r="A220" s="225" t="s">
        <v>352</v>
      </c>
      <c r="B220" s="225" t="s">
        <v>181</v>
      </c>
      <c r="C220" s="225">
        <v>14696</v>
      </c>
    </row>
    <row r="221" spans="1:3">
      <c r="A221" s="225" t="s">
        <v>431</v>
      </c>
      <c r="B221" s="225" t="s">
        <v>277</v>
      </c>
      <c r="C221" s="225">
        <v>515</v>
      </c>
    </row>
    <row r="222" spans="1:3">
      <c r="A222" s="225" t="s">
        <v>271</v>
      </c>
      <c r="B222" s="225" t="s">
        <v>270</v>
      </c>
      <c r="C222" s="226">
        <v>12024</v>
      </c>
    </row>
    <row r="223" spans="1:3">
      <c r="A223" s="225" t="s">
        <v>271</v>
      </c>
      <c r="B223" s="225" t="s">
        <v>432</v>
      </c>
      <c r="C223" s="226">
        <v>1393</v>
      </c>
    </row>
    <row r="224" spans="1:3">
      <c r="A224" s="225" t="s">
        <v>271</v>
      </c>
      <c r="B224" s="225" t="s">
        <v>285</v>
      </c>
      <c r="C224" s="226">
        <v>2714</v>
      </c>
    </row>
    <row r="225" spans="1:3">
      <c r="A225" s="225" t="s">
        <v>271</v>
      </c>
      <c r="B225" s="225" t="s">
        <v>433</v>
      </c>
      <c r="C225" s="226">
        <v>3331</v>
      </c>
    </row>
    <row r="226" spans="1:3">
      <c r="A226" s="225" t="s">
        <v>271</v>
      </c>
      <c r="B226" s="225" t="s">
        <v>388</v>
      </c>
      <c r="C226" s="226">
        <v>1452</v>
      </c>
    </row>
    <row r="227" spans="1:3">
      <c r="A227" s="225" t="s">
        <v>271</v>
      </c>
      <c r="B227" s="225" t="s">
        <v>421</v>
      </c>
      <c r="C227" s="226">
        <v>1896</v>
      </c>
    </row>
    <row r="228" spans="1:3">
      <c r="A228" s="225" t="s">
        <v>271</v>
      </c>
      <c r="B228" s="225" t="s">
        <v>270</v>
      </c>
      <c r="C228" s="226">
        <v>12024</v>
      </c>
    </row>
    <row r="229" spans="1:3">
      <c r="A229" s="226" t="s">
        <v>299</v>
      </c>
      <c r="B229" s="226" t="s">
        <v>188</v>
      </c>
      <c r="C229" s="227">
        <v>2298</v>
      </c>
    </row>
    <row r="230" spans="1:3">
      <c r="A230" s="226" t="s">
        <v>299</v>
      </c>
      <c r="B230" s="226" t="s">
        <v>188</v>
      </c>
      <c r="C230" s="227">
        <v>2298</v>
      </c>
    </row>
    <row r="231" spans="1:3">
      <c r="A231" s="225" t="s">
        <v>271</v>
      </c>
      <c r="B231" s="225" t="s">
        <v>181</v>
      </c>
      <c r="C231" s="225">
        <v>2298</v>
      </c>
    </row>
    <row r="232" spans="1:3">
      <c r="A232" s="225" t="s">
        <v>271</v>
      </c>
      <c r="B232" s="225" t="s">
        <v>432</v>
      </c>
      <c r="C232" s="226">
        <v>1393</v>
      </c>
    </row>
    <row r="233" spans="1:3">
      <c r="A233" s="226" t="s">
        <v>299</v>
      </c>
      <c r="B233" s="226" t="s">
        <v>189</v>
      </c>
      <c r="C233" s="227">
        <v>2501</v>
      </c>
    </row>
    <row r="234" spans="1:3">
      <c r="A234" s="226" t="s">
        <v>299</v>
      </c>
      <c r="B234" s="226" t="s">
        <v>189</v>
      </c>
      <c r="C234" s="227">
        <v>2501</v>
      </c>
    </row>
    <row r="235" spans="1:3">
      <c r="A235" s="225" t="s">
        <v>271</v>
      </c>
      <c r="B235" s="225" t="s">
        <v>285</v>
      </c>
      <c r="C235" s="226">
        <v>2714</v>
      </c>
    </row>
    <row r="236" spans="1:3">
      <c r="A236" s="225" t="s">
        <v>271</v>
      </c>
      <c r="B236" s="225" t="s">
        <v>433</v>
      </c>
      <c r="C236" s="226">
        <v>3332</v>
      </c>
    </row>
    <row r="237" spans="1:3">
      <c r="A237" s="225" t="s">
        <v>271</v>
      </c>
      <c r="B237" s="225" t="s">
        <v>388</v>
      </c>
      <c r="C237" s="226">
        <v>1452</v>
      </c>
    </row>
    <row r="238" spans="1:3">
      <c r="A238" s="225" t="s">
        <v>271</v>
      </c>
      <c r="B238" s="225" t="s">
        <v>421</v>
      </c>
      <c r="C238" s="226">
        <v>1896</v>
      </c>
    </row>
    <row r="239" spans="1:3">
      <c r="A239" s="226" t="s">
        <v>299</v>
      </c>
      <c r="B239" s="226" t="s">
        <v>217</v>
      </c>
      <c r="C239" s="227">
        <v>2404</v>
      </c>
    </row>
    <row r="240" spans="1:3">
      <c r="A240" s="226" t="s">
        <v>299</v>
      </c>
      <c r="B240" s="226" t="s">
        <v>217</v>
      </c>
      <c r="C240" s="227">
        <v>2404</v>
      </c>
    </row>
    <row r="241" spans="1:3">
      <c r="A241" s="226" t="s">
        <v>299</v>
      </c>
      <c r="B241" s="226" t="s">
        <v>226</v>
      </c>
      <c r="C241" s="227">
        <v>2514</v>
      </c>
    </row>
    <row r="242" spans="1:3">
      <c r="A242" s="226" t="s">
        <v>299</v>
      </c>
      <c r="B242" s="226" t="s">
        <v>226</v>
      </c>
      <c r="C242" s="227">
        <v>2514</v>
      </c>
    </row>
    <row r="243" spans="1:3">
      <c r="A243" s="225" t="s">
        <v>271</v>
      </c>
      <c r="B243" s="225" t="s">
        <v>407</v>
      </c>
      <c r="C243" s="225">
        <v>754</v>
      </c>
    </row>
    <row r="244" spans="1:3">
      <c r="A244" s="225" t="s">
        <v>271</v>
      </c>
      <c r="B244" s="225" t="s">
        <v>434</v>
      </c>
      <c r="C244" s="225">
        <v>1114</v>
      </c>
    </row>
    <row r="245" spans="1:3">
      <c r="A245" s="225" t="s">
        <v>271</v>
      </c>
      <c r="B245" s="225" t="s">
        <v>357</v>
      </c>
      <c r="C245" s="225">
        <v>11993</v>
      </c>
    </row>
    <row r="246" spans="1:3">
      <c r="A246" s="225" t="s">
        <v>271</v>
      </c>
      <c r="B246" s="225" t="s">
        <v>382</v>
      </c>
      <c r="C246" s="225">
        <v>1382</v>
      </c>
    </row>
    <row r="247" spans="1:3">
      <c r="A247" s="225" t="s">
        <v>353</v>
      </c>
      <c r="B247" s="225" t="s">
        <v>181</v>
      </c>
      <c r="C247" s="225">
        <v>19372</v>
      </c>
    </row>
    <row r="248" spans="1:3">
      <c r="A248" s="225" t="s">
        <v>354</v>
      </c>
      <c r="B248" s="225" t="s">
        <v>181</v>
      </c>
      <c r="C248" s="225">
        <v>10323</v>
      </c>
    </row>
    <row r="249" spans="1:3">
      <c r="A249" s="225" t="s">
        <v>435</v>
      </c>
      <c r="B249" s="225" t="s">
        <v>407</v>
      </c>
      <c r="C249" s="225">
        <v>237</v>
      </c>
    </row>
    <row r="250" spans="1:3">
      <c r="A250" s="225" t="s">
        <v>432</v>
      </c>
      <c r="B250" s="225" t="s">
        <v>271</v>
      </c>
      <c r="C250" s="226">
        <v>1393</v>
      </c>
    </row>
    <row r="251" spans="1:3">
      <c r="A251" s="225" t="s">
        <v>432</v>
      </c>
      <c r="B251" s="225" t="s">
        <v>271</v>
      </c>
      <c r="C251" s="226">
        <v>1393</v>
      </c>
    </row>
    <row r="252" spans="1:3">
      <c r="A252" s="226" t="s">
        <v>436</v>
      </c>
      <c r="B252" s="226" t="s">
        <v>226</v>
      </c>
      <c r="C252" s="227">
        <v>2467</v>
      </c>
    </row>
    <row r="253" spans="1:3">
      <c r="A253" s="226" t="s">
        <v>189</v>
      </c>
      <c r="B253" s="226" t="s">
        <v>299</v>
      </c>
      <c r="C253" s="227">
        <v>2501</v>
      </c>
    </row>
    <row r="254" spans="1:3">
      <c r="A254" s="226" t="s">
        <v>189</v>
      </c>
      <c r="B254" s="226" t="s">
        <v>299</v>
      </c>
      <c r="C254" s="227">
        <v>2501</v>
      </c>
    </row>
    <row r="255" spans="1:3">
      <c r="A255" s="226" t="s">
        <v>189</v>
      </c>
      <c r="B255" s="226" t="s">
        <v>305</v>
      </c>
      <c r="C255" s="227">
        <v>2501</v>
      </c>
    </row>
    <row r="256" spans="1:3">
      <c r="A256" s="226" t="s">
        <v>189</v>
      </c>
      <c r="B256" s="226" t="s">
        <v>309</v>
      </c>
      <c r="C256" s="227">
        <v>2409</v>
      </c>
    </row>
    <row r="257" spans="1:3">
      <c r="A257" s="226" t="s">
        <v>189</v>
      </c>
      <c r="B257" s="226" t="s">
        <v>309</v>
      </c>
      <c r="C257" s="227">
        <v>2409</v>
      </c>
    </row>
    <row r="258" spans="1:3">
      <c r="A258" s="226" t="s">
        <v>189</v>
      </c>
      <c r="B258" s="226" t="s">
        <v>320</v>
      </c>
      <c r="C258" s="227">
        <v>2416</v>
      </c>
    </row>
    <row r="259" spans="1:3">
      <c r="A259" s="226" t="s">
        <v>189</v>
      </c>
      <c r="B259" s="226" t="s">
        <v>320</v>
      </c>
      <c r="C259" s="227">
        <v>2416</v>
      </c>
    </row>
    <row r="260" spans="1:3">
      <c r="A260" s="226" t="s">
        <v>189</v>
      </c>
      <c r="B260" s="226" t="s">
        <v>322</v>
      </c>
      <c r="C260" s="227">
        <v>2902</v>
      </c>
    </row>
    <row r="261" spans="1:3">
      <c r="A261" s="226" t="s">
        <v>189</v>
      </c>
      <c r="B261" s="226" t="s">
        <v>322</v>
      </c>
      <c r="C261" s="227">
        <v>2902</v>
      </c>
    </row>
    <row r="262" spans="1:3">
      <c r="A262" s="226" t="s">
        <v>189</v>
      </c>
      <c r="B262" s="226" t="s">
        <v>327</v>
      </c>
      <c r="C262" s="227">
        <v>5043</v>
      </c>
    </row>
    <row r="263" spans="1:3">
      <c r="A263" s="226" t="s">
        <v>189</v>
      </c>
      <c r="B263" s="226" t="s">
        <v>327</v>
      </c>
      <c r="C263" s="227">
        <v>5043</v>
      </c>
    </row>
    <row r="264" spans="1:3">
      <c r="A264" s="226" t="s">
        <v>189</v>
      </c>
      <c r="B264" s="226" t="s">
        <v>327</v>
      </c>
      <c r="C264" s="227">
        <v>5043</v>
      </c>
    </row>
    <row r="265" spans="1:3">
      <c r="A265" s="226" t="s">
        <v>189</v>
      </c>
      <c r="B265" s="226" t="s">
        <v>337</v>
      </c>
      <c r="C265" s="227">
        <v>8412</v>
      </c>
    </row>
    <row r="266" spans="1:3">
      <c r="A266" s="226" t="s">
        <v>189</v>
      </c>
      <c r="B266" s="226" t="s">
        <v>337</v>
      </c>
      <c r="C266" s="227">
        <v>8412</v>
      </c>
    </row>
    <row r="267" spans="1:3">
      <c r="A267" s="226" t="s">
        <v>189</v>
      </c>
      <c r="B267" s="226" t="s">
        <v>340</v>
      </c>
      <c r="C267" s="227">
        <v>2129</v>
      </c>
    </row>
    <row r="268" spans="1:3">
      <c r="A268" s="226" t="s">
        <v>189</v>
      </c>
      <c r="B268" s="226" t="s">
        <v>340</v>
      </c>
      <c r="C268" s="227">
        <v>2129</v>
      </c>
    </row>
    <row r="269" spans="1:3">
      <c r="A269" s="225" t="s">
        <v>437</v>
      </c>
      <c r="B269" s="225" t="s">
        <v>438</v>
      </c>
      <c r="C269" s="226">
        <v>704</v>
      </c>
    </row>
    <row r="270" spans="1:3">
      <c r="A270" s="225" t="s">
        <v>437</v>
      </c>
      <c r="B270" s="225" t="s">
        <v>438</v>
      </c>
      <c r="C270" s="226">
        <v>704</v>
      </c>
    </row>
    <row r="271" spans="1:3">
      <c r="A271" s="225" t="s">
        <v>437</v>
      </c>
      <c r="B271" s="225" t="s">
        <v>439</v>
      </c>
      <c r="C271" s="225">
        <v>1022</v>
      </c>
    </row>
    <row r="272" spans="1:3">
      <c r="A272" s="225" t="s">
        <v>440</v>
      </c>
      <c r="B272" s="225" t="s">
        <v>337</v>
      </c>
      <c r="C272" s="227">
        <v>14689</v>
      </c>
    </row>
    <row r="273" spans="1:3">
      <c r="A273" s="225" t="s">
        <v>355</v>
      </c>
      <c r="B273" s="225" t="s">
        <v>181</v>
      </c>
      <c r="C273" s="225">
        <v>19042</v>
      </c>
    </row>
    <row r="274" spans="1:3">
      <c r="A274" s="225" t="s">
        <v>441</v>
      </c>
      <c r="B274" s="225" t="s">
        <v>386</v>
      </c>
      <c r="C274" s="225">
        <v>2238</v>
      </c>
    </row>
    <row r="275" spans="1:3">
      <c r="A275" s="225" t="s">
        <v>441</v>
      </c>
      <c r="B275" s="225" t="s">
        <v>407</v>
      </c>
      <c r="C275" s="225">
        <v>14267</v>
      </c>
    </row>
    <row r="276" spans="1:3">
      <c r="A276" s="225" t="s">
        <v>442</v>
      </c>
      <c r="B276" s="225" t="s">
        <v>443</v>
      </c>
      <c r="C276" s="226">
        <v>1767</v>
      </c>
    </row>
    <row r="277" spans="1:3">
      <c r="A277" s="225" t="s">
        <v>442</v>
      </c>
      <c r="B277" s="225" t="s">
        <v>407</v>
      </c>
      <c r="C277" s="226">
        <v>3158</v>
      </c>
    </row>
    <row r="278" spans="1:3">
      <c r="A278" s="225" t="s">
        <v>442</v>
      </c>
      <c r="B278" s="225" t="s">
        <v>443</v>
      </c>
      <c r="C278" s="226">
        <v>1767</v>
      </c>
    </row>
    <row r="279" spans="1:3">
      <c r="A279" s="225" t="s">
        <v>444</v>
      </c>
      <c r="B279" s="225" t="s">
        <v>407</v>
      </c>
      <c r="C279" s="226">
        <v>3158</v>
      </c>
    </row>
    <row r="280" spans="1:3">
      <c r="A280" s="225" t="s">
        <v>356</v>
      </c>
      <c r="B280" s="225" t="s">
        <v>181</v>
      </c>
      <c r="C280" s="225">
        <v>12582</v>
      </c>
    </row>
    <row r="281" spans="1:3">
      <c r="A281" s="225" t="s">
        <v>443</v>
      </c>
      <c r="B281" s="225" t="s">
        <v>442</v>
      </c>
      <c r="C281" s="226">
        <v>1767</v>
      </c>
    </row>
    <row r="282" spans="1:3">
      <c r="A282" s="225" t="s">
        <v>443</v>
      </c>
      <c r="B282" s="225" t="s">
        <v>442</v>
      </c>
      <c r="C282" s="226">
        <v>1767</v>
      </c>
    </row>
    <row r="283" spans="1:3">
      <c r="A283" s="226" t="s">
        <v>300</v>
      </c>
      <c r="B283" s="226" t="s">
        <v>188</v>
      </c>
      <c r="C283" s="227">
        <v>14554</v>
      </c>
    </row>
    <row r="284" spans="1:3">
      <c r="A284" s="226" t="s">
        <v>301</v>
      </c>
      <c r="B284" s="226" t="s">
        <v>188</v>
      </c>
      <c r="C284" s="227">
        <v>11127</v>
      </c>
    </row>
    <row r="285" spans="1:3">
      <c r="A285" s="225" t="s">
        <v>357</v>
      </c>
      <c r="B285" s="225" t="s">
        <v>181</v>
      </c>
      <c r="C285" s="225">
        <v>14219</v>
      </c>
    </row>
    <row r="286" spans="1:3">
      <c r="A286" s="225" t="s">
        <v>357</v>
      </c>
      <c r="B286" s="225" t="s">
        <v>407</v>
      </c>
      <c r="C286" s="225">
        <v>12057</v>
      </c>
    </row>
    <row r="287" spans="1:3">
      <c r="A287" s="225" t="s">
        <v>357</v>
      </c>
      <c r="B287" s="225" t="s">
        <v>445</v>
      </c>
      <c r="C287" s="225">
        <v>5503</v>
      </c>
    </row>
    <row r="288" spans="1:3">
      <c r="A288" s="225" t="s">
        <v>357</v>
      </c>
      <c r="B288" s="225" t="s">
        <v>445</v>
      </c>
      <c r="C288" s="225">
        <v>5503</v>
      </c>
    </row>
    <row r="289" spans="1:3">
      <c r="A289" s="225" t="s">
        <v>357</v>
      </c>
      <c r="B289" s="225" t="s">
        <v>271</v>
      </c>
      <c r="C289" s="225">
        <v>11993</v>
      </c>
    </row>
    <row r="290" spans="1:3">
      <c r="A290" s="226" t="s">
        <v>302</v>
      </c>
      <c r="B290" s="226" t="s">
        <v>188</v>
      </c>
      <c r="C290" s="227">
        <v>14290</v>
      </c>
    </row>
    <row r="291" spans="1:3">
      <c r="A291" s="225" t="s">
        <v>358</v>
      </c>
      <c r="B291" s="225" t="s">
        <v>181</v>
      </c>
      <c r="C291" s="225">
        <v>14290</v>
      </c>
    </row>
    <row r="292" spans="1:3">
      <c r="A292" s="226" t="s">
        <v>303</v>
      </c>
      <c r="B292" s="226" t="s">
        <v>188</v>
      </c>
      <c r="C292" s="227">
        <v>14298</v>
      </c>
    </row>
    <row r="293" spans="1:3">
      <c r="A293" s="225" t="s">
        <v>359</v>
      </c>
      <c r="B293" s="225" t="s">
        <v>181</v>
      </c>
      <c r="C293" s="225">
        <v>14298</v>
      </c>
    </row>
    <row r="294" spans="1:3">
      <c r="A294" s="226" t="s">
        <v>304</v>
      </c>
      <c r="B294" s="226" t="s">
        <v>188</v>
      </c>
      <c r="C294" s="227">
        <v>14219</v>
      </c>
    </row>
    <row r="295" spans="1:3">
      <c r="A295" s="225" t="s">
        <v>360</v>
      </c>
      <c r="B295" s="225" t="s">
        <v>181</v>
      </c>
      <c r="C295" s="225">
        <v>14219</v>
      </c>
    </row>
    <row r="296" spans="1:3">
      <c r="A296" s="226" t="s">
        <v>305</v>
      </c>
      <c r="B296" s="226" t="s">
        <v>188</v>
      </c>
      <c r="C296" s="227">
        <v>2640</v>
      </c>
    </row>
    <row r="297" spans="1:3">
      <c r="A297" s="225" t="s">
        <v>361</v>
      </c>
      <c r="B297" s="225" t="s">
        <v>181</v>
      </c>
      <c r="C297" s="225">
        <v>2640</v>
      </c>
    </row>
    <row r="298" spans="1:3">
      <c r="A298" s="226" t="s">
        <v>305</v>
      </c>
      <c r="B298" s="226" t="s">
        <v>189</v>
      </c>
      <c r="C298" s="227">
        <v>2501</v>
      </c>
    </row>
    <row r="299" spans="1:3">
      <c r="A299" s="226" t="s">
        <v>305</v>
      </c>
      <c r="B299" s="226" t="s">
        <v>217</v>
      </c>
      <c r="C299" s="227">
        <v>2404</v>
      </c>
    </row>
    <row r="300" spans="1:3">
      <c r="A300" s="226" t="s">
        <v>305</v>
      </c>
      <c r="B300" s="226" t="s">
        <v>226</v>
      </c>
      <c r="C300" s="227">
        <v>2592</v>
      </c>
    </row>
    <row r="301" spans="1:3">
      <c r="A301" s="225" t="s">
        <v>362</v>
      </c>
      <c r="B301" s="225" t="s">
        <v>181</v>
      </c>
      <c r="C301" s="225">
        <v>20620</v>
      </c>
    </row>
    <row r="302" spans="1:3">
      <c r="A302" s="225" t="s">
        <v>446</v>
      </c>
      <c r="B302" s="225" t="s">
        <v>447</v>
      </c>
      <c r="C302" s="226">
        <v>25</v>
      </c>
    </row>
    <row r="303" spans="1:3">
      <c r="A303" s="225" t="s">
        <v>446</v>
      </c>
      <c r="B303" s="225" t="s">
        <v>447</v>
      </c>
      <c r="C303" s="226">
        <v>25</v>
      </c>
    </row>
    <row r="304" spans="1:3">
      <c r="A304" s="225" t="s">
        <v>306</v>
      </c>
      <c r="B304" s="225" t="s">
        <v>188</v>
      </c>
      <c r="C304" s="227">
        <v>16682</v>
      </c>
    </row>
    <row r="305" spans="1:3">
      <c r="A305" s="225" t="s">
        <v>363</v>
      </c>
      <c r="B305" s="225" t="s">
        <v>181</v>
      </c>
      <c r="C305" s="225">
        <v>16682</v>
      </c>
    </row>
    <row r="306" spans="1:3">
      <c r="A306" s="225" t="s">
        <v>307</v>
      </c>
      <c r="B306" s="225" t="s">
        <v>296</v>
      </c>
      <c r="C306" s="227">
        <v>19148</v>
      </c>
    </row>
    <row r="307" spans="1:3">
      <c r="A307" s="225" t="s">
        <v>364</v>
      </c>
      <c r="B307" s="225" t="s">
        <v>181</v>
      </c>
      <c r="C307" s="225">
        <v>19148</v>
      </c>
    </row>
    <row r="308" spans="1:3">
      <c r="A308" s="225" t="s">
        <v>448</v>
      </c>
      <c r="B308" s="225" t="s">
        <v>289</v>
      </c>
      <c r="C308" s="226">
        <v>1062</v>
      </c>
    </row>
    <row r="309" spans="1:3">
      <c r="A309" s="225" t="s">
        <v>448</v>
      </c>
      <c r="B309" s="225" t="s">
        <v>289</v>
      </c>
      <c r="C309" s="226">
        <v>1062</v>
      </c>
    </row>
    <row r="310" spans="1:3">
      <c r="A310" s="225" t="s">
        <v>449</v>
      </c>
      <c r="B310" s="225" t="s">
        <v>389</v>
      </c>
      <c r="C310" s="225">
        <v>406</v>
      </c>
    </row>
    <row r="311" spans="1:3">
      <c r="A311" s="225" t="s">
        <v>272</v>
      </c>
      <c r="B311" s="225" t="s">
        <v>450</v>
      </c>
      <c r="C311" s="226">
        <v>408</v>
      </c>
    </row>
    <row r="312" spans="1:3">
      <c r="A312" s="225" t="s">
        <v>272</v>
      </c>
      <c r="B312" s="225" t="s">
        <v>273</v>
      </c>
      <c r="C312" s="226">
        <v>230</v>
      </c>
    </row>
    <row r="313" spans="1:3">
      <c r="A313" s="225" t="s">
        <v>272</v>
      </c>
      <c r="B313" s="225" t="s">
        <v>270</v>
      </c>
      <c r="C313" s="226">
        <v>4932</v>
      </c>
    </row>
    <row r="314" spans="1:3">
      <c r="A314" s="225" t="s">
        <v>272</v>
      </c>
      <c r="B314" s="225" t="s">
        <v>450</v>
      </c>
      <c r="C314" s="226">
        <v>408</v>
      </c>
    </row>
    <row r="315" spans="1:3">
      <c r="A315" s="225" t="s">
        <v>308</v>
      </c>
      <c r="B315" s="225" t="s">
        <v>296</v>
      </c>
      <c r="C315" s="227">
        <v>19222</v>
      </c>
    </row>
    <row r="316" spans="1:3">
      <c r="A316" s="225" t="s">
        <v>365</v>
      </c>
      <c r="B316" s="225" t="s">
        <v>181</v>
      </c>
      <c r="C316" s="225">
        <v>19222</v>
      </c>
    </row>
    <row r="317" spans="1:3">
      <c r="A317" s="226" t="s">
        <v>309</v>
      </c>
      <c r="B317" s="226" t="s">
        <v>188</v>
      </c>
      <c r="C317" s="227">
        <v>2219</v>
      </c>
    </row>
    <row r="318" spans="1:3">
      <c r="A318" s="226" t="s">
        <v>309</v>
      </c>
      <c r="B318" s="226" t="s">
        <v>188</v>
      </c>
      <c r="C318" s="227">
        <v>2219</v>
      </c>
    </row>
    <row r="319" spans="1:3">
      <c r="A319" s="225" t="s">
        <v>366</v>
      </c>
      <c r="B319" s="225" t="s">
        <v>181</v>
      </c>
      <c r="C319" s="225">
        <v>2219</v>
      </c>
    </row>
    <row r="320" spans="1:3">
      <c r="A320" s="225" t="s">
        <v>366</v>
      </c>
      <c r="B320" s="225" t="s">
        <v>181</v>
      </c>
      <c r="C320" s="225">
        <v>2219</v>
      </c>
    </row>
    <row r="321" spans="1:3">
      <c r="A321" s="226" t="s">
        <v>309</v>
      </c>
      <c r="B321" s="226" t="s">
        <v>189</v>
      </c>
      <c r="C321" s="227">
        <v>2409</v>
      </c>
    </row>
    <row r="322" spans="1:3">
      <c r="A322" s="226" t="s">
        <v>309</v>
      </c>
      <c r="B322" s="226" t="s">
        <v>189</v>
      </c>
      <c r="C322" s="227">
        <v>2409</v>
      </c>
    </row>
    <row r="323" spans="1:3">
      <c r="A323" s="226" t="s">
        <v>309</v>
      </c>
      <c r="B323" s="226" t="s">
        <v>226</v>
      </c>
      <c r="C323" s="227">
        <v>2426</v>
      </c>
    </row>
    <row r="324" spans="1:3">
      <c r="A324" s="226" t="s">
        <v>309</v>
      </c>
      <c r="B324" s="226" t="s">
        <v>226</v>
      </c>
      <c r="C324" s="227">
        <v>2426</v>
      </c>
    </row>
    <row r="325" spans="1:3">
      <c r="A325" s="225" t="s">
        <v>439</v>
      </c>
      <c r="B325" s="225" t="s">
        <v>284</v>
      </c>
      <c r="C325" s="226">
        <v>6117</v>
      </c>
    </row>
    <row r="326" spans="1:3">
      <c r="A326" s="225" t="s">
        <v>439</v>
      </c>
      <c r="B326" s="225" t="s">
        <v>451</v>
      </c>
      <c r="C326" s="226">
        <v>2096</v>
      </c>
    </row>
    <row r="327" spans="1:3">
      <c r="A327" s="225" t="s">
        <v>439</v>
      </c>
      <c r="B327" s="225" t="s">
        <v>438</v>
      </c>
      <c r="C327" s="226">
        <v>1635</v>
      </c>
    </row>
    <row r="328" spans="1:3">
      <c r="A328" s="225" t="s">
        <v>439</v>
      </c>
      <c r="B328" s="225" t="s">
        <v>452</v>
      </c>
      <c r="C328" s="226">
        <v>500</v>
      </c>
    </row>
    <row r="329" spans="1:3">
      <c r="A329" s="225" t="s">
        <v>439</v>
      </c>
      <c r="B329" s="225" t="s">
        <v>278</v>
      </c>
      <c r="C329" s="226">
        <v>3000</v>
      </c>
    </row>
    <row r="330" spans="1:3">
      <c r="A330" s="225" t="s">
        <v>439</v>
      </c>
      <c r="B330" s="225" t="s">
        <v>453</v>
      </c>
      <c r="C330" s="226">
        <v>2985</v>
      </c>
    </row>
    <row r="331" spans="1:3">
      <c r="A331" s="225" t="s">
        <v>439</v>
      </c>
      <c r="B331" s="225" t="s">
        <v>438</v>
      </c>
      <c r="C331" s="226">
        <v>1637</v>
      </c>
    </row>
    <row r="332" spans="1:3">
      <c r="A332" s="225" t="s">
        <v>439</v>
      </c>
      <c r="B332" s="225" t="s">
        <v>438</v>
      </c>
      <c r="C332" s="226">
        <v>1635</v>
      </c>
    </row>
    <row r="333" spans="1:3">
      <c r="A333" s="225" t="s">
        <v>439</v>
      </c>
      <c r="B333" s="225" t="s">
        <v>452</v>
      </c>
      <c r="C333" s="226">
        <v>500</v>
      </c>
    </row>
    <row r="334" spans="1:3">
      <c r="A334" s="225" t="s">
        <v>439</v>
      </c>
      <c r="B334" s="225" t="s">
        <v>278</v>
      </c>
      <c r="C334" s="226">
        <v>3000</v>
      </c>
    </row>
    <row r="335" spans="1:3">
      <c r="A335" s="225" t="s">
        <v>439</v>
      </c>
      <c r="B335" s="225" t="s">
        <v>401</v>
      </c>
      <c r="C335" s="225">
        <v>3231</v>
      </c>
    </row>
    <row r="336" spans="1:3">
      <c r="A336" s="225" t="s">
        <v>439</v>
      </c>
      <c r="B336" s="225" t="s">
        <v>454</v>
      </c>
      <c r="C336" s="225">
        <v>856</v>
      </c>
    </row>
    <row r="337" spans="1:3">
      <c r="A337" s="225" t="s">
        <v>439</v>
      </c>
      <c r="B337" s="225" t="s">
        <v>437</v>
      </c>
      <c r="C337" s="225">
        <v>1022</v>
      </c>
    </row>
    <row r="338" spans="1:3">
      <c r="A338" s="226" t="s">
        <v>310</v>
      </c>
      <c r="B338" s="226" t="s">
        <v>188</v>
      </c>
      <c r="C338" s="227">
        <v>9310</v>
      </c>
    </row>
    <row r="339" spans="1:3">
      <c r="A339" s="225" t="s">
        <v>367</v>
      </c>
      <c r="B339" s="225" t="s">
        <v>181</v>
      </c>
      <c r="C339" s="225">
        <v>9310</v>
      </c>
    </row>
    <row r="340" spans="1:3">
      <c r="A340" s="225" t="s">
        <v>455</v>
      </c>
      <c r="B340" s="225" t="s">
        <v>447</v>
      </c>
      <c r="C340" s="226">
        <v>183</v>
      </c>
    </row>
    <row r="341" spans="1:3">
      <c r="A341" s="225" t="s">
        <v>455</v>
      </c>
      <c r="B341" s="225" t="s">
        <v>447</v>
      </c>
      <c r="C341" s="226">
        <v>183</v>
      </c>
    </row>
    <row r="342" spans="1:3">
      <c r="A342" s="225" t="s">
        <v>311</v>
      </c>
      <c r="B342" s="225" t="s">
        <v>296</v>
      </c>
      <c r="C342" s="227">
        <v>19187</v>
      </c>
    </row>
    <row r="343" spans="1:3">
      <c r="A343" s="225" t="s">
        <v>368</v>
      </c>
      <c r="B343" s="225" t="s">
        <v>181</v>
      </c>
      <c r="C343" s="225">
        <v>19187</v>
      </c>
    </row>
    <row r="344" spans="1:3">
      <c r="A344" s="226" t="s">
        <v>312</v>
      </c>
      <c r="B344" s="226" t="s">
        <v>188</v>
      </c>
      <c r="C344" s="227">
        <v>7096</v>
      </c>
    </row>
    <row r="345" spans="1:3">
      <c r="A345" s="225" t="s">
        <v>369</v>
      </c>
      <c r="B345" s="225" t="s">
        <v>181</v>
      </c>
      <c r="C345" s="225">
        <v>7096</v>
      </c>
    </row>
    <row r="346" spans="1:3">
      <c r="A346" s="226" t="s">
        <v>456</v>
      </c>
      <c r="B346" s="226" t="s">
        <v>226</v>
      </c>
      <c r="C346" s="227">
        <v>3210</v>
      </c>
    </row>
    <row r="347" spans="1:3">
      <c r="A347" s="225" t="s">
        <v>370</v>
      </c>
      <c r="B347" s="225" t="s">
        <v>181</v>
      </c>
      <c r="C347" s="225">
        <v>14339</v>
      </c>
    </row>
    <row r="348" spans="1:3">
      <c r="A348" s="226" t="s">
        <v>313</v>
      </c>
      <c r="B348" s="226" t="s">
        <v>188</v>
      </c>
      <c r="C348" s="227">
        <v>9181</v>
      </c>
    </row>
    <row r="349" spans="1:3">
      <c r="A349" s="225" t="s">
        <v>371</v>
      </c>
      <c r="B349" s="225" t="s">
        <v>181</v>
      </c>
      <c r="C349" s="225">
        <v>9181</v>
      </c>
    </row>
    <row r="350" spans="1:3">
      <c r="A350" s="225" t="s">
        <v>457</v>
      </c>
      <c r="B350" s="225" t="s">
        <v>285</v>
      </c>
      <c r="C350" s="226">
        <v>2096</v>
      </c>
    </row>
    <row r="351" spans="1:3">
      <c r="A351" s="225" t="s">
        <v>457</v>
      </c>
      <c r="B351" s="225" t="s">
        <v>433</v>
      </c>
      <c r="C351" s="226">
        <v>1247</v>
      </c>
    </row>
    <row r="352" spans="1:3">
      <c r="A352" s="225" t="s">
        <v>457</v>
      </c>
      <c r="B352" s="225" t="s">
        <v>421</v>
      </c>
      <c r="C352" s="226">
        <v>1283</v>
      </c>
    </row>
    <row r="353" spans="1:3">
      <c r="A353" s="225" t="s">
        <v>457</v>
      </c>
      <c r="B353" s="225" t="s">
        <v>285</v>
      </c>
      <c r="C353" s="226">
        <v>2096</v>
      </c>
    </row>
    <row r="354" spans="1:3">
      <c r="A354" s="225" t="s">
        <v>457</v>
      </c>
      <c r="B354" s="225" t="s">
        <v>285</v>
      </c>
      <c r="C354" s="226">
        <v>2096</v>
      </c>
    </row>
    <row r="355" spans="1:3">
      <c r="A355" s="225" t="s">
        <v>457</v>
      </c>
      <c r="B355" s="225" t="s">
        <v>421</v>
      </c>
      <c r="C355" s="226">
        <v>1283</v>
      </c>
    </row>
    <row r="356" spans="1:3">
      <c r="A356" s="225" t="s">
        <v>457</v>
      </c>
      <c r="B356" s="225" t="s">
        <v>458</v>
      </c>
      <c r="C356" s="225">
        <v>1409</v>
      </c>
    </row>
    <row r="357" spans="1:3">
      <c r="A357" s="225" t="s">
        <v>284</v>
      </c>
      <c r="B357" s="225" t="s">
        <v>453</v>
      </c>
      <c r="C357" s="226">
        <v>3672</v>
      </c>
    </row>
    <row r="358" spans="1:3">
      <c r="A358" s="225" t="s">
        <v>284</v>
      </c>
      <c r="B358" s="225" t="s">
        <v>285</v>
      </c>
      <c r="C358" s="226">
        <v>5112</v>
      </c>
    </row>
    <row r="359" spans="1:3">
      <c r="A359" s="225" t="s">
        <v>284</v>
      </c>
      <c r="B359" s="225" t="s">
        <v>438</v>
      </c>
      <c r="C359" s="226">
        <v>4977</v>
      </c>
    </row>
    <row r="360" spans="1:3">
      <c r="A360" s="225" t="s">
        <v>284</v>
      </c>
      <c r="B360" s="225" t="s">
        <v>283</v>
      </c>
      <c r="C360" s="226">
        <v>4205</v>
      </c>
    </row>
    <row r="361" spans="1:3">
      <c r="A361" s="225" t="s">
        <v>284</v>
      </c>
      <c r="B361" s="225" t="s">
        <v>439</v>
      </c>
      <c r="C361" s="226">
        <v>6117</v>
      </c>
    </row>
    <row r="362" spans="1:3">
      <c r="A362" s="225" t="s">
        <v>284</v>
      </c>
      <c r="B362" s="225" t="s">
        <v>453</v>
      </c>
      <c r="C362" s="226">
        <v>3672</v>
      </c>
    </row>
    <row r="363" spans="1:3">
      <c r="A363" s="225" t="s">
        <v>284</v>
      </c>
      <c r="B363" s="225" t="s">
        <v>459</v>
      </c>
      <c r="C363" s="226">
        <v>3672</v>
      </c>
    </row>
    <row r="364" spans="1:3">
      <c r="A364" s="225" t="s">
        <v>284</v>
      </c>
      <c r="B364" s="225" t="s">
        <v>285</v>
      </c>
      <c r="C364" s="226">
        <v>5112</v>
      </c>
    </row>
    <row r="365" spans="1:3">
      <c r="A365" s="225" t="s">
        <v>284</v>
      </c>
      <c r="B365" s="225" t="s">
        <v>278</v>
      </c>
      <c r="C365" s="226">
        <v>6199</v>
      </c>
    </row>
    <row r="366" spans="1:3">
      <c r="A366" s="225" t="s">
        <v>284</v>
      </c>
      <c r="B366" s="225" t="s">
        <v>389</v>
      </c>
      <c r="C366" s="225">
        <v>4421</v>
      </c>
    </row>
    <row r="367" spans="1:3">
      <c r="A367" s="225" t="s">
        <v>284</v>
      </c>
      <c r="B367" s="225" t="s">
        <v>379</v>
      </c>
      <c r="C367" s="225">
        <v>4113</v>
      </c>
    </row>
    <row r="368" spans="1:3">
      <c r="A368" s="225" t="s">
        <v>284</v>
      </c>
      <c r="B368" s="225" t="s">
        <v>407</v>
      </c>
      <c r="C368" s="225">
        <v>8180</v>
      </c>
    </row>
    <row r="369" spans="1:3">
      <c r="A369" s="225" t="s">
        <v>314</v>
      </c>
      <c r="B369" s="225" t="s">
        <v>296</v>
      </c>
      <c r="C369" s="227">
        <v>12715</v>
      </c>
    </row>
    <row r="370" spans="1:3">
      <c r="A370" s="225" t="s">
        <v>372</v>
      </c>
      <c r="B370" s="225" t="s">
        <v>181</v>
      </c>
      <c r="C370" s="225">
        <v>12715</v>
      </c>
    </row>
    <row r="371" spans="1:3">
      <c r="A371" s="225" t="s">
        <v>373</v>
      </c>
      <c r="B371" s="225" t="s">
        <v>181</v>
      </c>
      <c r="C371" s="225">
        <v>17230</v>
      </c>
    </row>
    <row r="372" spans="1:3">
      <c r="A372" s="225" t="s">
        <v>374</v>
      </c>
      <c r="B372" s="225" t="s">
        <v>181</v>
      </c>
      <c r="C372" s="225">
        <v>9325</v>
      </c>
    </row>
    <row r="373" spans="1:3">
      <c r="A373" s="225" t="s">
        <v>375</v>
      </c>
      <c r="B373" s="225" t="s">
        <v>450</v>
      </c>
      <c r="C373" s="226">
        <v>8746</v>
      </c>
    </row>
    <row r="374" spans="1:3">
      <c r="A374" s="225" t="s">
        <v>375</v>
      </c>
      <c r="B374" s="225" t="s">
        <v>181</v>
      </c>
      <c r="C374" s="225">
        <v>13662</v>
      </c>
    </row>
    <row r="375" spans="1:3">
      <c r="A375" s="225" t="s">
        <v>375</v>
      </c>
      <c r="B375" s="225" t="s">
        <v>407</v>
      </c>
      <c r="C375" s="226">
        <v>11037</v>
      </c>
    </row>
    <row r="376" spans="1:3">
      <c r="A376" s="225" t="s">
        <v>460</v>
      </c>
      <c r="B376" s="225" t="s">
        <v>285</v>
      </c>
      <c r="C376" s="225">
        <v>163</v>
      </c>
    </row>
    <row r="377" spans="1:3">
      <c r="A377" s="225" t="s">
        <v>460</v>
      </c>
      <c r="B377" s="225" t="s">
        <v>289</v>
      </c>
      <c r="C377" s="225">
        <v>120</v>
      </c>
    </row>
    <row r="378" spans="1:3">
      <c r="A378" s="225" t="s">
        <v>461</v>
      </c>
      <c r="B378" s="225" t="s">
        <v>285</v>
      </c>
      <c r="C378" s="226">
        <v>2182</v>
      </c>
    </row>
    <row r="379" spans="1:3">
      <c r="A379" s="225" t="s">
        <v>461</v>
      </c>
      <c r="B379" s="225" t="s">
        <v>433</v>
      </c>
      <c r="C379" s="226">
        <v>726</v>
      </c>
    </row>
    <row r="380" spans="1:3">
      <c r="A380" s="225" t="s">
        <v>462</v>
      </c>
      <c r="B380" s="225" t="s">
        <v>285</v>
      </c>
      <c r="C380" s="226">
        <v>4112</v>
      </c>
    </row>
    <row r="381" spans="1:3">
      <c r="A381" s="225" t="s">
        <v>463</v>
      </c>
      <c r="B381" s="225" t="s">
        <v>464</v>
      </c>
      <c r="C381" s="226">
        <v>4112</v>
      </c>
    </row>
    <row r="382" spans="1:3">
      <c r="A382" s="225" t="s">
        <v>465</v>
      </c>
      <c r="B382" s="225" t="s">
        <v>388</v>
      </c>
      <c r="C382" s="225">
        <v>178</v>
      </c>
    </row>
    <row r="383" spans="1:3">
      <c r="A383" s="225" t="s">
        <v>466</v>
      </c>
      <c r="B383" s="225" t="s">
        <v>424</v>
      </c>
      <c r="C383" s="226">
        <v>178</v>
      </c>
    </row>
    <row r="384" spans="1:3">
      <c r="A384" s="225" t="s">
        <v>467</v>
      </c>
      <c r="B384" s="225" t="s">
        <v>454</v>
      </c>
      <c r="C384" s="225">
        <v>856</v>
      </c>
    </row>
    <row r="385" spans="1:3">
      <c r="A385" s="225" t="s">
        <v>468</v>
      </c>
      <c r="B385" s="225" t="s">
        <v>453</v>
      </c>
      <c r="C385" s="226">
        <v>939</v>
      </c>
    </row>
    <row r="386" spans="1:3">
      <c r="A386" s="225" t="s">
        <v>468</v>
      </c>
      <c r="B386" s="225" t="s">
        <v>438</v>
      </c>
      <c r="C386" s="226">
        <v>557</v>
      </c>
    </row>
    <row r="387" spans="1:3">
      <c r="A387" s="225" t="s">
        <v>468</v>
      </c>
      <c r="B387" s="225" t="s">
        <v>453</v>
      </c>
      <c r="C387" s="226">
        <v>939</v>
      </c>
    </row>
    <row r="388" spans="1:3">
      <c r="A388" s="225" t="s">
        <v>468</v>
      </c>
      <c r="B388" s="225" t="s">
        <v>438</v>
      </c>
      <c r="C388" s="226">
        <v>557</v>
      </c>
    </row>
    <row r="389" spans="1:3">
      <c r="A389" s="226" t="s">
        <v>315</v>
      </c>
      <c r="B389" s="226" t="s">
        <v>188</v>
      </c>
      <c r="C389" s="227">
        <v>8712</v>
      </c>
    </row>
    <row r="390" spans="1:3">
      <c r="A390" s="225" t="s">
        <v>376</v>
      </c>
      <c r="B390" s="225" t="s">
        <v>181</v>
      </c>
      <c r="C390" s="225">
        <v>8712</v>
      </c>
    </row>
    <row r="391" spans="1:3">
      <c r="A391" s="225" t="s">
        <v>376</v>
      </c>
      <c r="B391" s="225" t="s">
        <v>469</v>
      </c>
      <c r="C391" s="226">
        <v>5453</v>
      </c>
    </row>
    <row r="392" spans="1:3">
      <c r="A392" s="225" t="s">
        <v>376</v>
      </c>
      <c r="B392" s="225" t="s">
        <v>407</v>
      </c>
      <c r="C392" s="226">
        <v>6593</v>
      </c>
    </row>
    <row r="393" spans="1:3">
      <c r="A393" s="225" t="s">
        <v>470</v>
      </c>
      <c r="B393" s="225" t="s">
        <v>471</v>
      </c>
      <c r="C393" s="226">
        <v>5453</v>
      </c>
    </row>
    <row r="394" spans="1:3">
      <c r="A394" s="225" t="s">
        <v>470</v>
      </c>
      <c r="B394" s="225" t="s">
        <v>407</v>
      </c>
      <c r="C394" s="226">
        <v>6593</v>
      </c>
    </row>
    <row r="395" spans="1:3">
      <c r="A395" s="225" t="s">
        <v>472</v>
      </c>
      <c r="B395" s="225" t="s">
        <v>340</v>
      </c>
      <c r="C395" s="227">
        <v>12075</v>
      </c>
    </row>
    <row r="396" spans="1:3">
      <c r="A396" s="225" t="s">
        <v>427</v>
      </c>
      <c r="B396" s="225" t="s">
        <v>295</v>
      </c>
      <c r="C396" s="227">
        <v>9588</v>
      </c>
    </row>
    <row r="397" spans="1:3">
      <c r="A397" s="225" t="s">
        <v>377</v>
      </c>
      <c r="B397" s="225" t="s">
        <v>181</v>
      </c>
      <c r="C397" s="225">
        <v>19267</v>
      </c>
    </row>
    <row r="398" spans="1:3">
      <c r="A398" s="225" t="s">
        <v>377</v>
      </c>
      <c r="B398" s="225" t="s">
        <v>401</v>
      </c>
      <c r="C398" s="225">
        <v>8870</v>
      </c>
    </row>
    <row r="399" spans="1:3">
      <c r="A399" s="225" t="s">
        <v>445</v>
      </c>
      <c r="B399" s="225" t="s">
        <v>357</v>
      </c>
      <c r="C399" s="225">
        <v>5503</v>
      </c>
    </row>
    <row r="400" spans="1:3">
      <c r="A400" s="225" t="s">
        <v>445</v>
      </c>
      <c r="B400" s="225" t="s">
        <v>357</v>
      </c>
      <c r="C400" s="225">
        <v>5503</v>
      </c>
    </row>
    <row r="401" spans="1:3">
      <c r="A401" s="226" t="s">
        <v>316</v>
      </c>
      <c r="B401" s="226" t="s">
        <v>188</v>
      </c>
      <c r="C401" s="227">
        <v>19722</v>
      </c>
    </row>
    <row r="402" spans="1:3">
      <c r="A402" s="226" t="s">
        <v>317</v>
      </c>
      <c r="B402" s="226" t="s">
        <v>188</v>
      </c>
      <c r="C402" s="227">
        <v>19267</v>
      </c>
    </row>
    <row r="403" spans="1:3">
      <c r="A403" s="225" t="s">
        <v>378</v>
      </c>
      <c r="B403" s="225" t="s">
        <v>181</v>
      </c>
      <c r="C403" s="225">
        <v>19267</v>
      </c>
    </row>
    <row r="404" spans="1:3">
      <c r="A404" s="225" t="s">
        <v>379</v>
      </c>
      <c r="B404" s="225" t="s">
        <v>473</v>
      </c>
      <c r="C404" s="226">
        <v>6619</v>
      </c>
    </row>
    <row r="405" spans="1:3">
      <c r="A405" s="225" t="s">
        <v>379</v>
      </c>
      <c r="B405" s="225" t="s">
        <v>277</v>
      </c>
      <c r="C405" s="226">
        <v>9113</v>
      </c>
    </row>
    <row r="406" spans="1:3">
      <c r="A406" s="226" t="s">
        <v>318</v>
      </c>
      <c r="B406" s="226" t="s">
        <v>188</v>
      </c>
      <c r="C406" s="227">
        <v>10498</v>
      </c>
    </row>
    <row r="407" spans="1:3">
      <c r="A407" s="226" t="s">
        <v>318</v>
      </c>
      <c r="B407" s="226" t="s">
        <v>188</v>
      </c>
      <c r="C407" s="227">
        <v>10498</v>
      </c>
    </row>
    <row r="408" spans="1:3">
      <c r="A408" s="225" t="s">
        <v>379</v>
      </c>
      <c r="B408" s="225" t="s">
        <v>181</v>
      </c>
      <c r="C408" s="225">
        <v>10498</v>
      </c>
    </row>
    <row r="409" spans="1:3">
      <c r="A409" s="225" t="s">
        <v>379</v>
      </c>
      <c r="B409" s="225" t="s">
        <v>423</v>
      </c>
      <c r="C409" s="226">
        <v>6619</v>
      </c>
    </row>
    <row r="410" spans="1:3">
      <c r="A410" s="225" t="s">
        <v>379</v>
      </c>
      <c r="B410" s="225" t="s">
        <v>284</v>
      </c>
      <c r="C410" s="225">
        <v>4113</v>
      </c>
    </row>
    <row r="411" spans="1:3">
      <c r="A411" s="225" t="s">
        <v>474</v>
      </c>
      <c r="B411" s="225" t="s">
        <v>277</v>
      </c>
      <c r="C411" s="226">
        <v>9113</v>
      </c>
    </row>
    <row r="412" spans="1:3">
      <c r="A412" s="225" t="s">
        <v>276</v>
      </c>
      <c r="B412" s="225" t="s">
        <v>274</v>
      </c>
      <c r="C412" s="226">
        <v>733</v>
      </c>
    </row>
    <row r="413" spans="1:3">
      <c r="A413" s="225" t="s">
        <v>276</v>
      </c>
      <c r="B413" s="225" t="s">
        <v>277</v>
      </c>
      <c r="C413" s="226">
        <v>412</v>
      </c>
    </row>
    <row r="414" spans="1:3">
      <c r="A414" s="225" t="s">
        <v>475</v>
      </c>
      <c r="B414" s="225" t="s">
        <v>277</v>
      </c>
      <c r="C414" s="226">
        <v>412</v>
      </c>
    </row>
    <row r="415" spans="1:3">
      <c r="A415" s="225" t="s">
        <v>319</v>
      </c>
      <c r="B415" s="225" t="s">
        <v>188</v>
      </c>
      <c r="C415" s="227">
        <v>19624</v>
      </c>
    </row>
    <row r="416" spans="1:3">
      <c r="A416" s="225" t="s">
        <v>380</v>
      </c>
      <c r="B416" s="225" t="s">
        <v>181</v>
      </c>
      <c r="C416" s="225">
        <v>19624</v>
      </c>
    </row>
    <row r="417" spans="1:3">
      <c r="A417" s="225" t="s">
        <v>453</v>
      </c>
      <c r="B417" s="225" t="s">
        <v>439</v>
      </c>
      <c r="C417" s="226">
        <v>2985</v>
      </c>
    </row>
    <row r="418" spans="1:3">
      <c r="A418" s="225" t="s">
        <v>453</v>
      </c>
      <c r="B418" s="225" t="s">
        <v>284</v>
      </c>
      <c r="C418" s="226">
        <v>3672</v>
      </c>
    </row>
    <row r="419" spans="1:3">
      <c r="A419" s="225" t="s">
        <v>453</v>
      </c>
      <c r="B419" s="225" t="s">
        <v>468</v>
      </c>
      <c r="C419" s="226">
        <v>939</v>
      </c>
    </row>
    <row r="420" spans="1:3">
      <c r="A420" s="225" t="s">
        <v>453</v>
      </c>
      <c r="B420" s="225" t="s">
        <v>433</v>
      </c>
      <c r="C420" s="226">
        <v>976</v>
      </c>
    </row>
    <row r="421" spans="1:3">
      <c r="A421" s="225" t="s">
        <v>453</v>
      </c>
      <c r="B421" s="225" t="s">
        <v>433</v>
      </c>
      <c r="C421" s="226">
        <v>408</v>
      </c>
    </row>
    <row r="422" spans="1:3">
      <c r="A422" s="225" t="s">
        <v>453</v>
      </c>
      <c r="B422" s="225" t="s">
        <v>438</v>
      </c>
      <c r="C422" s="226">
        <v>1444</v>
      </c>
    </row>
    <row r="423" spans="1:3">
      <c r="A423" s="225" t="s">
        <v>453</v>
      </c>
      <c r="B423" s="225" t="s">
        <v>291</v>
      </c>
      <c r="C423" s="226">
        <v>666</v>
      </c>
    </row>
    <row r="424" spans="1:3">
      <c r="A424" s="225" t="s">
        <v>453</v>
      </c>
      <c r="B424" s="225" t="s">
        <v>284</v>
      </c>
      <c r="C424" s="226">
        <v>3672</v>
      </c>
    </row>
    <row r="425" spans="1:3">
      <c r="A425" s="225" t="s">
        <v>453</v>
      </c>
      <c r="B425" s="225" t="s">
        <v>468</v>
      </c>
      <c r="C425" s="226">
        <v>939</v>
      </c>
    </row>
    <row r="426" spans="1:3">
      <c r="A426" s="225" t="s">
        <v>453</v>
      </c>
      <c r="B426" s="225" t="s">
        <v>433</v>
      </c>
      <c r="C426" s="226">
        <v>976</v>
      </c>
    </row>
    <row r="427" spans="1:3">
      <c r="A427" s="225" t="s">
        <v>453</v>
      </c>
      <c r="B427" s="225" t="s">
        <v>438</v>
      </c>
      <c r="C427" s="226">
        <v>1444</v>
      </c>
    </row>
    <row r="428" spans="1:3">
      <c r="A428" s="225" t="s">
        <v>453</v>
      </c>
      <c r="B428" s="225" t="s">
        <v>438</v>
      </c>
      <c r="C428" s="226">
        <v>5453</v>
      </c>
    </row>
    <row r="429" spans="1:3">
      <c r="A429" s="225" t="s">
        <v>453</v>
      </c>
      <c r="B429" s="225" t="s">
        <v>291</v>
      </c>
      <c r="C429" s="226">
        <v>666</v>
      </c>
    </row>
    <row r="430" spans="1:3">
      <c r="A430" s="225" t="s">
        <v>459</v>
      </c>
      <c r="B430" s="225" t="s">
        <v>284</v>
      </c>
      <c r="C430" s="226">
        <v>3672</v>
      </c>
    </row>
    <row r="431" spans="1:3">
      <c r="A431" s="225" t="s">
        <v>476</v>
      </c>
      <c r="B431" s="225" t="s">
        <v>473</v>
      </c>
      <c r="C431" s="226">
        <v>1654</v>
      </c>
    </row>
    <row r="432" spans="1:3">
      <c r="A432" s="225" t="s">
        <v>476</v>
      </c>
      <c r="B432" s="225" t="s">
        <v>423</v>
      </c>
      <c r="C432" s="226">
        <v>1654</v>
      </c>
    </row>
    <row r="433" spans="1:3">
      <c r="A433" s="225" t="s">
        <v>381</v>
      </c>
      <c r="B433" s="225" t="s">
        <v>181</v>
      </c>
      <c r="C433" s="225">
        <v>10793</v>
      </c>
    </row>
    <row r="434" spans="1:3">
      <c r="A434" s="225" t="s">
        <v>477</v>
      </c>
      <c r="B434" s="225" t="s">
        <v>277</v>
      </c>
      <c r="C434" s="226">
        <v>654</v>
      </c>
    </row>
    <row r="435" spans="1:3">
      <c r="A435" s="225" t="s">
        <v>477</v>
      </c>
      <c r="B435" s="225" t="s">
        <v>277</v>
      </c>
      <c r="C435" s="226">
        <v>654</v>
      </c>
    </row>
    <row r="436" spans="1:3">
      <c r="A436" s="225" t="s">
        <v>471</v>
      </c>
      <c r="B436" s="225" t="s">
        <v>392</v>
      </c>
      <c r="C436" s="226">
        <v>5893</v>
      </c>
    </row>
    <row r="437" spans="1:3">
      <c r="A437" s="225" t="s">
        <v>471</v>
      </c>
      <c r="B437" s="225" t="s">
        <v>478</v>
      </c>
      <c r="C437" s="226">
        <v>232</v>
      </c>
    </row>
    <row r="438" spans="1:3">
      <c r="A438" s="225" t="s">
        <v>471</v>
      </c>
      <c r="B438" s="225" t="s">
        <v>470</v>
      </c>
      <c r="C438" s="226">
        <v>5453</v>
      </c>
    </row>
    <row r="439" spans="1:3">
      <c r="A439" s="225" t="s">
        <v>471</v>
      </c>
      <c r="B439" s="225" t="s">
        <v>392</v>
      </c>
      <c r="C439" s="226">
        <v>5893</v>
      </c>
    </row>
    <row r="440" spans="1:3">
      <c r="A440" s="225" t="s">
        <v>471</v>
      </c>
      <c r="B440" s="225" t="s">
        <v>478</v>
      </c>
      <c r="C440" s="226">
        <v>232</v>
      </c>
    </row>
    <row r="441" spans="1:3">
      <c r="A441" s="225" t="s">
        <v>471</v>
      </c>
      <c r="B441" s="225" t="s">
        <v>392</v>
      </c>
      <c r="C441" s="225">
        <v>5893</v>
      </c>
    </row>
    <row r="442" spans="1:3">
      <c r="A442" s="225" t="s">
        <v>469</v>
      </c>
      <c r="B442" s="225" t="s">
        <v>376</v>
      </c>
      <c r="C442" s="226">
        <v>5453</v>
      </c>
    </row>
    <row r="443" spans="1:3">
      <c r="A443" s="225" t="s">
        <v>382</v>
      </c>
      <c r="B443" s="225" t="s">
        <v>285</v>
      </c>
      <c r="C443" s="226">
        <v>3870</v>
      </c>
    </row>
    <row r="444" spans="1:3">
      <c r="A444" s="226" t="s">
        <v>320</v>
      </c>
      <c r="B444" s="226" t="s">
        <v>188</v>
      </c>
      <c r="C444" s="227">
        <v>2640</v>
      </c>
    </row>
    <row r="445" spans="1:3">
      <c r="A445" s="226" t="s">
        <v>320</v>
      </c>
      <c r="B445" s="226" t="s">
        <v>188</v>
      </c>
      <c r="C445" s="227">
        <v>2640</v>
      </c>
    </row>
    <row r="446" spans="1:3">
      <c r="A446" s="225" t="s">
        <v>382</v>
      </c>
      <c r="B446" s="225" t="s">
        <v>181</v>
      </c>
      <c r="C446" s="225">
        <v>2640</v>
      </c>
    </row>
    <row r="447" spans="1:3">
      <c r="A447" s="225" t="s">
        <v>382</v>
      </c>
      <c r="B447" s="225" t="s">
        <v>181</v>
      </c>
      <c r="C447" s="225">
        <v>2640</v>
      </c>
    </row>
    <row r="448" spans="1:3">
      <c r="A448" s="226" t="s">
        <v>320</v>
      </c>
      <c r="B448" s="226" t="s">
        <v>189</v>
      </c>
      <c r="C448" s="227">
        <v>2416</v>
      </c>
    </row>
    <row r="449" spans="1:3">
      <c r="A449" s="226" t="s">
        <v>320</v>
      </c>
      <c r="B449" s="226" t="s">
        <v>189</v>
      </c>
      <c r="C449" s="227">
        <v>2416</v>
      </c>
    </row>
    <row r="450" spans="1:3">
      <c r="A450" s="226" t="s">
        <v>320</v>
      </c>
      <c r="B450" s="226" t="s">
        <v>217</v>
      </c>
      <c r="C450" s="227">
        <v>2148</v>
      </c>
    </row>
    <row r="451" spans="1:3">
      <c r="A451" s="226" t="s">
        <v>320</v>
      </c>
      <c r="B451" s="226" t="s">
        <v>217</v>
      </c>
      <c r="C451" s="227">
        <v>2148</v>
      </c>
    </row>
    <row r="452" spans="1:3">
      <c r="A452" s="226" t="s">
        <v>320</v>
      </c>
      <c r="B452" s="226" t="s">
        <v>226</v>
      </c>
      <c r="C452" s="227">
        <v>2592</v>
      </c>
    </row>
    <row r="453" spans="1:3">
      <c r="A453" s="226" t="s">
        <v>320</v>
      </c>
      <c r="B453" s="226" t="s">
        <v>226</v>
      </c>
      <c r="C453" s="227">
        <v>2592</v>
      </c>
    </row>
    <row r="454" spans="1:3">
      <c r="A454" s="225" t="s">
        <v>382</v>
      </c>
      <c r="B454" s="225" t="s">
        <v>271</v>
      </c>
      <c r="C454" s="225">
        <v>1382</v>
      </c>
    </row>
    <row r="455" spans="1:3">
      <c r="A455" s="225" t="s">
        <v>383</v>
      </c>
      <c r="B455" s="225" t="s">
        <v>181</v>
      </c>
      <c r="C455" s="225">
        <v>13000</v>
      </c>
    </row>
    <row r="456" spans="1:3">
      <c r="A456" s="226" t="s">
        <v>321</v>
      </c>
      <c r="B456" s="226" t="s">
        <v>188</v>
      </c>
      <c r="C456" s="227">
        <v>12974</v>
      </c>
    </row>
    <row r="457" spans="1:3">
      <c r="A457" s="225" t="s">
        <v>384</v>
      </c>
      <c r="B457" s="225" t="s">
        <v>181</v>
      </c>
      <c r="C457" s="225">
        <v>12974</v>
      </c>
    </row>
    <row r="458" spans="1:3">
      <c r="A458" s="225" t="s">
        <v>479</v>
      </c>
      <c r="B458" s="225" t="s">
        <v>450</v>
      </c>
      <c r="C458" s="226">
        <v>695</v>
      </c>
    </row>
    <row r="459" spans="1:3">
      <c r="A459" s="225" t="s">
        <v>479</v>
      </c>
      <c r="B459" s="225" t="s">
        <v>450</v>
      </c>
      <c r="C459" s="226">
        <v>695</v>
      </c>
    </row>
    <row r="460" spans="1:3">
      <c r="A460" s="225" t="s">
        <v>385</v>
      </c>
      <c r="B460" s="225" t="s">
        <v>181</v>
      </c>
      <c r="C460" s="225">
        <v>17865</v>
      </c>
    </row>
    <row r="461" spans="1:3">
      <c r="A461" s="225" t="s">
        <v>285</v>
      </c>
      <c r="B461" s="225" t="s">
        <v>283</v>
      </c>
      <c r="C461" s="226">
        <v>1211</v>
      </c>
    </row>
    <row r="462" spans="1:3">
      <c r="A462" s="225" t="s">
        <v>285</v>
      </c>
      <c r="B462" s="225" t="s">
        <v>181</v>
      </c>
      <c r="C462" s="226">
        <v>2159</v>
      </c>
    </row>
    <row r="463" spans="1:3">
      <c r="A463" s="225" t="s">
        <v>285</v>
      </c>
      <c r="B463" s="225" t="s">
        <v>271</v>
      </c>
      <c r="C463" s="226">
        <v>2714</v>
      </c>
    </row>
    <row r="464" spans="1:3">
      <c r="A464" s="225" t="s">
        <v>285</v>
      </c>
      <c r="B464" s="225" t="s">
        <v>457</v>
      </c>
      <c r="C464" s="226">
        <v>2096</v>
      </c>
    </row>
    <row r="465" spans="1:3">
      <c r="A465" s="225" t="s">
        <v>285</v>
      </c>
      <c r="B465" s="225" t="s">
        <v>457</v>
      </c>
      <c r="C465" s="226">
        <v>2096</v>
      </c>
    </row>
    <row r="466" spans="1:3">
      <c r="A466" s="225" t="s">
        <v>285</v>
      </c>
      <c r="B466" s="225" t="s">
        <v>284</v>
      </c>
      <c r="C466" s="226">
        <v>5112</v>
      </c>
    </row>
    <row r="467" spans="1:3">
      <c r="A467" s="225" t="s">
        <v>285</v>
      </c>
      <c r="B467" s="225" t="s">
        <v>433</v>
      </c>
      <c r="C467" s="226">
        <v>2236</v>
      </c>
    </row>
    <row r="468" spans="1:3">
      <c r="A468" s="225" t="s">
        <v>285</v>
      </c>
      <c r="B468" s="225" t="s">
        <v>480</v>
      </c>
      <c r="C468" s="226">
        <v>122</v>
      </c>
    </row>
    <row r="469" spans="1:3">
      <c r="A469" s="225" t="s">
        <v>285</v>
      </c>
      <c r="B469" s="225" t="s">
        <v>388</v>
      </c>
      <c r="C469" s="226">
        <v>1267</v>
      </c>
    </row>
    <row r="470" spans="1:3">
      <c r="A470" s="225" t="s">
        <v>285</v>
      </c>
      <c r="B470" s="225" t="s">
        <v>388</v>
      </c>
      <c r="C470" s="226">
        <v>1267</v>
      </c>
    </row>
    <row r="471" spans="1:3">
      <c r="A471" s="225" t="s">
        <v>285</v>
      </c>
      <c r="B471" s="225" t="s">
        <v>425</v>
      </c>
      <c r="C471" s="226">
        <v>1267</v>
      </c>
    </row>
    <row r="472" spans="1:3">
      <c r="A472" s="225" t="s">
        <v>285</v>
      </c>
      <c r="B472" s="225" t="s">
        <v>458</v>
      </c>
      <c r="C472" s="226">
        <v>3393</v>
      </c>
    </row>
    <row r="473" spans="1:3">
      <c r="A473" s="225" t="s">
        <v>285</v>
      </c>
      <c r="B473" s="225" t="s">
        <v>458</v>
      </c>
      <c r="C473" s="226">
        <v>3393</v>
      </c>
    </row>
    <row r="474" spans="1:3">
      <c r="A474" s="225" t="s">
        <v>285</v>
      </c>
      <c r="B474" s="225" t="s">
        <v>421</v>
      </c>
      <c r="C474" s="226">
        <v>968</v>
      </c>
    </row>
    <row r="475" spans="1:3">
      <c r="A475" s="225" t="s">
        <v>285</v>
      </c>
      <c r="B475" s="225" t="s">
        <v>401</v>
      </c>
      <c r="C475" s="226">
        <v>8141</v>
      </c>
    </row>
    <row r="476" spans="1:3">
      <c r="A476" s="225" t="s">
        <v>285</v>
      </c>
      <c r="B476" s="225" t="s">
        <v>289</v>
      </c>
      <c r="C476" s="226">
        <v>122</v>
      </c>
    </row>
    <row r="477" spans="1:3">
      <c r="A477" s="225" t="s">
        <v>285</v>
      </c>
      <c r="B477" s="225" t="s">
        <v>407</v>
      </c>
      <c r="C477" s="226">
        <v>3173</v>
      </c>
    </row>
    <row r="478" spans="1:3">
      <c r="A478" s="225" t="s">
        <v>285</v>
      </c>
      <c r="B478" s="225" t="s">
        <v>291</v>
      </c>
      <c r="C478" s="226">
        <v>2182</v>
      </c>
    </row>
    <row r="479" spans="1:3">
      <c r="A479" s="225" t="s">
        <v>285</v>
      </c>
      <c r="B479" s="225" t="s">
        <v>447</v>
      </c>
      <c r="C479" s="226">
        <v>868</v>
      </c>
    </row>
    <row r="480" spans="1:3">
      <c r="A480" s="225" t="s">
        <v>285</v>
      </c>
      <c r="B480" s="225" t="s">
        <v>481</v>
      </c>
      <c r="C480" s="226">
        <v>847</v>
      </c>
    </row>
    <row r="481" spans="1:3">
      <c r="A481" s="225" t="s">
        <v>285</v>
      </c>
      <c r="B481" s="225" t="s">
        <v>283</v>
      </c>
      <c r="C481" s="226">
        <v>1211</v>
      </c>
    </row>
    <row r="482" spans="1:3">
      <c r="A482" s="226" t="s">
        <v>322</v>
      </c>
      <c r="B482" s="226" t="s">
        <v>188</v>
      </c>
      <c r="C482" s="227">
        <v>2159</v>
      </c>
    </row>
    <row r="483" spans="1:3">
      <c r="A483" s="225" t="s">
        <v>285</v>
      </c>
      <c r="B483" s="225" t="s">
        <v>181</v>
      </c>
      <c r="C483" s="225">
        <v>2159</v>
      </c>
    </row>
    <row r="484" spans="1:3">
      <c r="A484" s="225" t="s">
        <v>285</v>
      </c>
      <c r="B484" s="225" t="s">
        <v>181</v>
      </c>
      <c r="C484" s="226">
        <v>2159</v>
      </c>
    </row>
    <row r="485" spans="1:3">
      <c r="A485" s="225" t="s">
        <v>285</v>
      </c>
      <c r="B485" s="225" t="s">
        <v>271</v>
      </c>
      <c r="C485" s="226">
        <v>2714</v>
      </c>
    </row>
    <row r="486" spans="1:3">
      <c r="A486" s="226" t="s">
        <v>322</v>
      </c>
      <c r="B486" s="226" t="s">
        <v>189</v>
      </c>
      <c r="C486" s="227">
        <v>2902</v>
      </c>
    </row>
    <row r="487" spans="1:3">
      <c r="A487" s="226" t="s">
        <v>322</v>
      </c>
      <c r="B487" s="226" t="s">
        <v>189</v>
      </c>
      <c r="C487" s="227">
        <v>2902</v>
      </c>
    </row>
    <row r="488" spans="1:3">
      <c r="A488" s="228" t="s">
        <v>285</v>
      </c>
      <c r="B488" s="225" t="s">
        <v>448</v>
      </c>
      <c r="C488" s="227">
        <v>1039</v>
      </c>
    </row>
    <row r="489" spans="1:3">
      <c r="A489" s="225" t="s">
        <v>285</v>
      </c>
      <c r="B489" s="225" t="s">
        <v>457</v>
      </c>
      <c r="C489" s="226">
        <v>2096</v>
      </c>
    </row>
    <row r="490" spans="1:3">
      <c r="A490" s="225" t="s">
        <v>285</v>
      </c>
      <c r="B490" s="225" t="s">
        <v>284</v>
      </c>
      <c r="C490" s="226">
        <v>5112</v>
      </c>
    </row>
    <row r="491" spans="1:3">
      <c r="A491" s="225" t="s">
        <v>285</v>
      </c>
      <c r="B491" s="225" t="s">
        <v>461</v>
      </c>
      <c r="C491" s="226">
        <v>2182</v>
      </c>
    </row>
    <row r="492" spans="1:3">
      <c r="A492" s="225" t="s">
        <v>285</v>
      </c>
      <c r="B492" s="225" t="s">
        <v>462</v>
      </c>
      <c r="C492" s="226">
        <v>4112</v>
      </c>
    </row>
    <row r="493" spans="1:3">
      <c r="A493" s="225" t="s">
        <v>285</v>
      </c>
      <c r="B493" s="225" t="s">
        <v>382</v>
      </c>
      <c r="C493" s="226">
        <v>3870</v>
      </c>
    </row>
    <row r="494" spans="1:3">
      <c r="A494" s="225" t="s">
        <v>285</v>
      </c>
      <c r="B494" s="225" t="s">
        <v>453</v>
      </c>
      <c r="C494" s="226">
        <v>2828</v>
      </c>
    </row>
    <row r="495" spans="1:3">
      <c r="A495" s="228" t="s">
        <v>285</v>
      </c>
      <c r="B495" s="225" t="s">
        <v>433</v>
      </c>
      <c r="C495" s="226">
        <v>2236</v>
      </c>
    </row>
    <row r="496" spans="1:3">
      <c r="A496" s="225" t="s">
        <v>285</v>
      </c>
      <c r="B496" s="225" t="s">
        <v>480</v>
      </c>
      <c r="C496" s="226">
        <v>122</v>
      </c>
    </row>
    <row r="497" spans="1:3">
      <c r="A497" s="225" t="s">
        <v>285</v>
      </c>
      <c r="B497" s="225" t="s">
        <v>388</v>
      </c>
      <c r="C497" s="226">
        <v>1267</v>
      </c>
    </row>
    <row r="498" spans="1:3">
      <c r="A498" s="225" t="s">
        <v>285</v>
      </c>
      <c r="B498" s="225" t="s">
        <v>425</v>
      </c>
      <c r="C498" s="226">
        <v>1267</v>
      </c>
    </row>
    <row r="499" spans="1:3">
      <c r="A499" s="225" t="s">
        <v>285</v>
      </c>
      <c r="B499" s="225" t="s">
        <v>458</v>
      </c>
      <c r="C499" s="226">
        <v>3393</v>
      </c>
    </row>
    <row r="500" spans="1:3">
      <c r="A500" s="225" t="s">
        <v>285</v>
      </c>
      <c r="B500" s="225" t="s">
        <v>421</v>
      </c>
      <c r="C500" s="226">
        <v>968</v>
      </c>
    </row>
    <row r="501" spans="1:3">
      <c r="A501" s="225" t="s">
        <v>285</v>
      </c>
      <c r="B501" s="225" t="s">
        <v>482</v>
      </c>
      <c r="C501" s="226">
        <v>968</v>
      </c>
    </row>
    <row r="502" spans="1:3">
      <c r="A502" s="228" t="s">
        <v>285</v>
      </c>
      <c r="B502" s="225" t="s">
        <v>483</v>
      </c>
      <c r="C502" s="226">
        <v>2417</v>
      </c>
    </row>
    <row r="503" spans="1:3">
      <c r="A503" s="225" t="s">
        <v>285</v>
      </c>
      <c r="B503" s="225" t="s">
        <v>401</v>
      </c>
      <c r="C503" s="226">
        <v>8141</v>
      </c>
    </row>
    <row r="504" spans="1:3">
      <c r="A504" s="225" t="s">
        <v>285</v>
      </c>
      <c r="B504" s="225" t="s">
        <v>289</v>
      </c>
      <c r="C504" s="226">
        <v>122</v>
      </c>
    </row>
    <row r="505" spans="1:3">
      <c r="A505" s="225" t="s">
        <v>285</v>
      </c>
      <c r="B505" s="225" t="s">
        <v>407</v>
      </c>
      <c r="C505" s="226">
        <v>3173</v>
      </c>
    </row>
    <row r="506" spans="1:3">
      <c r="A506" s="228" t="s">
        <v>285</v>
      </c>
      <c r="B506" s="225" t="s">
        <v>423</v>
      </c>
      <c r="C506" s="226">
        <v>3476</v>
      </c>
    </row>
    <row r="507" spans="1:3">
      <c r="A507" s="225" t="s">
        <v>285</v>
      </c>
      <c r="B507" s="225" t="s">
        <v>291</v>
      </c>
      <c r="C507" s="226">
        <v>2182</v>
      </c>
    </row>
    <row r="508" spans="1:3">
      <c r="A508" s="225" t="s">
        <v>285</v>
      </c>
      <c r="B508" s="225" t="s">
        <v>447</v>
      </c>
      <c r="C508" s="226">
        <v>868</v>
      </c>
    </row>
    <row r="509" spans="1:3">
      <c r="A509" s="225" t="s">
        <v>285</v>
      </c>
      <c r="B509" s="225" t="s">
        <v>484</v>
      </c>
      <c r="C509" s="226">
        <v>968</v>
      </c>
    </row>
    <row r="510" spans="1:3">
      <c r="A510" s="226" t="s">
        <v>322</v>
      </c>
      <c r="B510" s="226" t="s">
        <v>226</v>
      </c>
      <c r="C510" s="227">
        <v>2636</v>
      </c>
    </row>
    <row r="511" spans="1:3">
      <c r="A511" s="226" t="s">
        <v>322</v>
      </c>
      <c r="B511" s="226" t="s">
        <v>226</v>
      </c>
      <c r="C511" s="227">
        <v>2636</v>
      </c>
    </row>
    <row r="512" spans="1:3">
      <c r="A512" s="225" t="s">
        <v>285</v>
      </c>
      <c r="B512" s="225" t="s">
        <v>485</v>
      </c>
      <c r="C512" s="226">
        <v>2236</v>
      </c>
    </row>
    <row r="513" spans="1:3">
      <c r="A513" s="225" t="s">
        <v>285</v>
      </c>
      <c r="B513" s="225" t="s">
        <v>460</v>
      </c>
      <c r="C513" s="225">
        <v>163</v>
      </c>
    </row>
    <row r="514" spans="1:3">
      <c r="A514" s="225" t="s">
        <v>464</v>
      </c>
      <c r="B514" s="225" t="s">
        <v>463</v>
      </c>
      <c r="C514" s="226">
        <v>4112</v>
      </c>
    </row>
    <row r="515" spans="1:3">
      <c r="A515" s="225" t="s">
        <v>464</v>
      </c>
      <c r="B515" s="225" t="s">
        <v>291</v>
      </c>
      <c r="C515" s="226">
        <v>2182</v>
      </c>
    </row>
    <row r="516" spans="1:3">
      <c r="A516" s="225" t="s">
        <v>486</v>
      </c>
      <c r="B516" s="225" t="s">
        <v>424</v>
      </c>
      <c r="C516" s="226">
        <v>1267</v>
      </c>
    </row>
    <row r="517" spans="1:3">
      <c r="A517" s="225" t="s">
        <v>486</v>
      </c>
      <c r="B517" s="225" t="s">
        <v>481</v>
      </c>
      <c r="C517" s="226">
        <v>847</v>
      </c>
    </row>
    <row r="518" spans="1:3">
      <c r="A518" s="225" t="s">
        <v>487</v>
      </c>
      <c r="B518" s="225" t="s">
        <v>424</v>
      </c>
      <c r="C518" s="226">
        <v>6985</v>
      </c>
    </row>
    <row r="519" spans="1:3">
      <c r="A519" s="225" t="s">
        <v>487</v>
      </c>
      <c r="B519" s="225" t="s">
        <v>277</v>
      </c>
      <c r="C519" s="226">
        <v>9721</v>
      </c>
    </row>
    <row r="520" spans="1:3">
      <c r="A520" s="225" t="s">
        <v>433</v>
      </c>
      <c r="B520" s="225" t="s">
        <v>271</v>
      </c>
      <c r="C520" s="226">
        <v>3332</v>
      </c>
    </row>
    <row r="521" spans="1:3">
      <c r="A521" s="225" t="s">
        <v>433</v>
      </c>
      <c r="B521" s="225" t="s">
        <v>461</v>
      </c>
      <c r="C521" s="226">
        <v>726</v>
      </c>
    </row>
    <row r="522" spans="1:3">
      <c r="A522" s="225" t="s">
        <v>433</v>
      </c>
      <c r="B522" s="225" t="s">
        <v>453</v>
      </c>
      <c r="C522" s="226">
        <v>976</v>
      </c>
    </row>
    <row r="523" spans="1:3">
      <c r="A523" s="225" t="s">
        <v>433</v>
      </c>
      <c r="B523" s="225" t="s">
        <v>285</v>
      </c>
      <c r="C523" s="226">
        <v>2236</v>
      </c>
    </row>
    <row r="524" spans="1:3">
      <c r="A524" s="225" t="s">
        <v>433</v>
      </c>
      <c r="B524" s="225" t="s">
        <v>291</v>
      </c>
      <c r="C524" s="226">
        <v>726</v>
      </c>
    </row>
    <row r="525" spans="1:3">
      <c r="A525" s="225" t="s">
        <v>433</v>
      </c>
      <c r="B525" s="225" t="s">
        <v>271</v>
      </c>
      <c r="C525" s="226">
        <v>3331</v>
      </c>
    </row>
    <row r="526" spans="1:3">
      <c r="A526" s="225" t="s">
        <v>433</v>
      </c>
      <c r="B526" s="225" t="s">
        <v>457</v>
      </c>
      <c r="C526" s="226">
        <v>1247</v>
      </c>
    </row>
    <row r="527" spans="1:3">
      <c r="A527" s="225" t="s">
        <v>433</v>
      </c>
      <c r="B527" s="225" t="s">
        <v>453</v>
      </c>
      <c r="C527" s="226">
        <v>976</v>
      </c>
    </row>
    <row r="528" spans="1:3">
      <c r="A528" s="225" t="s">
        <v>433</v>
      </c>
      <c r="B528" s="225" t="s">
        <v>453</v>
      </c>
      <c r="C528" s="226">
        <v>408</v>
      </c>
    </row>
    <row r="529" spans="1:3">
      <c r="A529" s="225" t="s">
        <v>433</v>
      </c>
      <c r="B529" s="225" t="s">
        <v>285</v>
      </c>
      <c r="C529" s="226">
        <v>2236</v>
      </c>
    </row>
    <row r="530" spans="1:3">
      <c r="A530" s="225" t="s">
        <v>433</v>
      </c>
      <c r="B530" s="225" t="s">
        <v>291</v>
      </c>
      <c r="C530" s="226">
        <v>726</v>
      </c>
    </row>
    <row r="531" spans="1:3">
      <c r="A531" s="225" t="s">
        <v>480</v>
      </c>
      <c r="B531" s="225" t="s">
        <v>285</v>
      </c>
      <c r="C531" s="226">
        <v>122</v>
      </c>
    </row>
    <row r="532" spans="1:3">
      <c r="A532" s="225" t="s">
        <v>480</v>
      </c>
      <c r="B532" s="225" t="s">
        <v>285</v>
      </c>
      <c r="C532" s="226">
        <v>122</v>
      </c>
    </row>
    <row r="533" spans="1:3">
      <c r="A533" s="225" t="s">
        <v>480</v>
      </c>
      <c r="B533" s="225" t="s">
        <v>447</v>
      </c>
      <c r="C533" s="226">
        <v>749</v>
      </c>
    </row>
    <row r="534" spans="1:3">
      <c r="A534" s="226" t="s">
        <v>323</v>
      </c>
      <c r="B534" s="226" t="s">
        <v>188</v>
      </c>
      <c r="C534" s="227">
        <v>14231</v>
      </c>
    </row>
    <row r="535" spans="1:3">
      <c r="A535" s="225" t="s">
        <v>386</v>
      </c>
      <c r="B535" s="225" t="s">
        <v>181</v>
      </c>
      <c r="C535" s="225">
        <v>14231</v>
      </c>
    </row>
    <row r="536" spans="1:3">
      <c r="A536" s="225" t="s">
        <v>386</v>
      </c>
      <c r="B536" s="225" t="s">
        <v>441</v>
      </c>
      <c r="C536" s="225">
        <v>2238</v>
      </c>
    </row>
    <row r="537" spans="1:3">
      <c r="A537" s="225" t="s">
        <v>387</v>
      </c>
      <c r="B537" s="225" t="s">
        <v>181</v>
      </c>
      <c r="C537" s="225">
        <v>14565</v>
      </c>
    </row>
    <row r="538" spans="1:3">
      <c r="A538" s="225" t="s">
        <v>488</v>
      </c>
      <c r="B538" s="225" t="s">
        <v>450</v>
      </c>
      <c r="C538" s="225">
        <v>695</v>
      </c>
    </row>
    <row r="539" spans="1:3">
      <c r="A539" s="225" t="s">
        <v>419</v>
      </c>
      <c r="B539" s="225" t="s">
        <v>181</v>
      </c>
      <c r="C539" s="226">
        <v>2490</v>
      </c>
    </row>
    <row r="540" spans="1:3">
      <c r="A540" s="225" t="s">
        <v>419</v>
      </c>
      <c r="B540" s="225" t="s">
        <v>181</v>
      </c>
      <c r="C540" s="226">
        <v>2490</v>
      </c>
    </row>
    <row r="541" spans="1:3">
      <c r="A541" s="225" t="s">
        <v>388</v>
      </c>
      <c r="B541" s="225" t="s">
        <v>181</v>
      </c>
      <c r="C541" s="226">
        <v>1862</v>
      </c>
    </row>
    <row r="542" spans="1:3">
      <c r="A542" s="225" t="s">
        <v>388</v>
      </c>
      <c r="B542" s="225" t="s">
        <v>271</v>
      </c>
      <c r="C542" s="226">
        <v>1452</v>
      </c>
    </row>
    <row r="543" spans="1:3">
      <c r="A543" s="225" t="s">
        <v>388</v>
      </c>
      <c r="B543" s="225" t="s">
        <v>285</v>
      </c>
      <c r="C543" s="226">
        <v>1267</v>
      </c>
    </row>
    <row r="544" spans="1:3">
      <c r="A544" s="225" t="s">
        <v>388</v>
      </c>
      <c r="B544" s="225" t="s">
        <v>421</v>
      </c>
      <c r="C544" s="226">
        <v>529</v>
      </c>
    </row>
    <row r="545" spans="1:3">
      <c r="A545" s="225" t="s">
        <v>388</v>
      </c>
      <c r="B545" s="225" t="s">
        <v>407</v>
      </c>
      <c r="C545" s="226">
        <v>1982</v>
      </c>
    </row>
    <row r="546" spans="1:3">
      <c r="A546" s="225" t="s">
        <v>388</v>
      </c>
      <c r="B546" s="225" t="s">
        <v>423</v>
      </c>
      <c r="C546" s="226">
        <v>4639</v>
      </c>
    </row>
    <row r="547" spans="1:3">
      <c r="A547" s="225" t="s">
        <v>388</v>
      </c>
      <c r="B547" s="225" t="s">
        <v>278</v>
      </c>
      <c r="C547" s="226">
        <v>6985</v>
      </c>
    </row>
    <row r="548" spans="1:3">
      <c r="A548" s="225" t="s">
        <v>388</v>
      </c>
      <c r="B548" s="225" t="s">
        <v>489</v>
      </c>
      <c r="C548" s="226">
        <v>169</v>
      </c>
    </row>
    <row r="549" spans="1:3">
      <c r="A549" s="225" t="s">
        <v>388</v>
      </c>
      <c r="B549" s="225" t="s">
        <v>278</v>
      </c>
      <c r="C549" s="226">
        <v>6985</v>
      </c>
    </row>
    <row r="550" spans="1:3">
      <c r="A550" s="226" t="s">
        <v>324</v>
      </c>
      <c r="B550" s="226" t="s">
        <v>188</v>
      </c>
      <c r="C550" s="227">
        <v>1862</v>
      </c>
    </row>
    <row r="551" spans="1:3">
      <c r="A551" s="225" t="s">
        <v>388</v>
      </c>
      <c r="B551" s="225" t="s">
        <v>181</v>
      </c>
      <c r="C551" s="225">
        <v>1862</v>
      </c>
    </row>
    <row r="552" spans="1:3">
      <c r="A552" s="225" t="s">
        <v>388</v>
      </c>
      <c r="B552" s="225" t="s">
        <v>181</v>
      </c>
      <c r="C552" s="226">
        <v>1862</v>
      </c>
    </row>
    <row r="553" spans="1:3">
      <c r="A553" s="225" t="s">
        <v>388</v>
      </c>
      <c r="B553" s="225" t="s">
        <v>271</v>
      </c>
      <c r="C553" s="226">
        <v>1452</v>
      </c>
    </row>
    <row r="554" spans="1:3">
      <c r="A554" s="225" t="s">
        <v>388</v>
      </c>
      <c r="B554" s="225" t="s">
        <v>285</v>
      </c>
      <c r="C554" s="226">
        <v>1267</v>
      </c>
    </row>
    <row r="555" spans="1:3">
      <c r="A555" s="225" t="s">
        <v>388</v>
      </c>
      <c r="B555" s="225" t="s">
        <v>285</v>
      </c>
      <c r="C555" s="226">
        <v>1267</v>
      </c>
    </row>
    <row r="556" spans="1:3">
      <c r="A556" s="225" t="s">
        <v>388</v>
      </c>
      <c r="B556" s="225" t="s">
        <v>421</v>
      </c>
      <c r="C556" s="226">
        <v>529</v>
      </c>
    </row>
    <row r="557" spans="1:3">
      <c r="A557" s="225" t="s">
        <v>388</v>
      </c>
      <c r="B557" s="225" t="s">
        <v>407</v>
      </c>
      <c r="C557" s="226">
        <v>1982</v>
      </c>
    </row>
    <row r="558" spans="1:3">
      <c r="A558" s="225" t="s">
        <v>388</v>
      </c>
      <c r="B558" s="225" t="s">
        <v>423</v>
      </c>
      <c r="C558" s="226">
        <v>4639</v>
      </c>
    </row>
    <row r="559" spans="1:3">
      <c r="A559" s="225" t="s">
        <v>388</v>
      </c>
      <c r="B559" s="225" t="s">
        <v>423</v>
      </c>
      <c r="C559" s="226">
        <v>4639</v>
      </c>
    </row>
    <row r="560" spans="1:3">
      <c r="A560" s="225" t="s">
        <v>388</v>
      </c>
      <c r="B560" s="225" t="s">
        <v>278</v>
      </c>
      <c r="C560" s="226">
        <v>6985</v>
      </c>
    </row>
    <row r="561" spans="1:3">
      <c r="A561" s="225" t="s">
        <v>388</v>
      </c>
      <c r="B561" s="225" t="s">
        <v>490</v>
      </c>
      <c r="C561" s="226">
        <v>169</v>
      </c>
    </row>
    <row r="562" spans="1:3">
      <c r="A562" s="225" t="s">
        <v>388</v>
      </c>
      <c r="B562" s="225" t="s">
        <v>481</v>
      </c>
      <c r="C562" s="226">
        <v>2104</v>
      </c>
    </row>
    <row r="563" spans="1:3">
      <c r="A563" s="225" t="s">
        <v>388</v>
      </c>
      <c r="B563" s="225" t="s">
        <v>465</v>
      </c>
      <c r="C563" s="225">
        <v>178</v>
      </c>
    </row>
    <row r="564" spans="1:3">
      <c r="A564" s="225" t="s">
        <v>388</v>
      </c>
      <c r="B564" s="225" t="s">
        <v>491</v>
      </c>
      <c r="C564" s="225">
        <v>169</v>
      </c>
    </row>
    <row r="565" spans="1:3">
      <c r="A565" s="225" t="s">
        <v>424</v>
      </c>
      <c r="B565" s="225" t="s">
        <v>181</v>
      </c>
      <c r="C565" s="226">
        <v>1862</v>
      </c>
    </row>
    <row r="566" spans="1:3">
      <c r="A566" s="225" t="s">
        <v>424</v>
      </c>
      <c r="B566" s="225" t="s">
        <v>466</v>
      </c>
      <c r="C566" s="226">
        <v>178</v>
      </c>
    </row>
    <row r="567" spans="1:3">
      <c r="A567" s="225" t="s">
        <v>424</v>
      </c>
      <c r="B567" s="225" t="s">
        <v>486</v>
      </c>
      <c r="C567" s="226">
        <v>1267</v>
      </c>
    </row>
    <row r="568" spans="1:3">
      <c r="A568" s="225" t="s">
        <v>424</v>
      </c>
      <c r="B568" s="225" t="s">
        <v>280</v>
      </c>
      <c r="C568" s="226">
        <v>7088</v>
      </c>
    </row>
    <row r="569" spans="1:3">
      <c r="A569" s="225" t="s">
        <v>424</v>
      </c>
      <c r="B569" s="225" t="s">
        <v>482</v>
      </c>
      <c r="C569" s="226">
        <v>529</v>
      </c>
    </row>
    <row r="570" spans="1:3">
      <c r="A570" s="225" t="s">
        <v>424</v>
      </c>
      <c r="B570" s="225" t="s">
        <v>407</v>
      </c>
      <c r="C570" s="226">
        <v>1982</v>
      </c>
    </row>
    <row r="571" spans="1:3">
      <c r="A571" s="225" t="s">
        <v>424</v>
      </c>
      <c r="B571" s="225" t="s">
        <v>423</v>
      </c>
      <c r="C571" s="226">
        <v>4639</v>
      </c>
    </row>
    <row r="572" spans="1:3">
      <c r="A572" s="225" t="s">
        <v>424</v>
      </c>
      <c r="B572" s="225" t="s">
        <v>278</v>
      </c>
      <c r="C572" s="226">
        <v>6989</v>
      </c>
    </row>
    <row r="573" spans="1:3">
      <c r="A573" s="225" t="s">
        <v>424</v>
      </c>
      <c r="B573" s="225" t="s">
        <v>489</v>
      </c>
      <c r="C573" s="226">
        <v>169</v>
      </c>
    </row>
    <row r="574" spans="1:3">
      <c r="A574" s="225" t="s">
        <v>424</v>
      </c>
      <c r="B574" s="225" t="s">
        <v>481</v>
      </c>
      <c r="C574" s="226">
        <v>2104</v>
      </c>
    </row>
    <row r="575" spans="1:3">
      <c r="A575" s="225" t="s">
        <v>424</v>
      </c>
      <c r="B575" s="225" t="s">
        <v>487</v>
      </c>
      <c r="C575" s="226">
        <v>6985</v>
      </c>
    </row>
    <row r="576" spans="1:3">
      <c r="A576" s="225" t="s">
        <v>424</v>
      </c>
      <c r="B576" s="225" t="s">
        <v>280</v>
      </c>
      <c r="C576" s="226">
        <v>7088</v>
      </c>
    </row>
    <row r="577" spans="1:3">
      <c r="A577" s="225" t="s">
        <v>424</v>
      </c>
      <c r="B577" s="225" t="s">
        <v>423</v>
      </c>
      <c r="C577" s="226">
        <v>4639</v>
      </c>
    </row>
    <row r="578" spans="1:3">
      <c r="A578" s="225" t="s">
        <v>424</v>
      </c>
      <c r="B578" s="225" t="s">
        <v>279</v>
      </c>
      <c r="C578" s="226">
        <v>6985</v>
      </c>
    </row>
    <row r="579" spans="1:3">
      <c r="A579" s="225" t="s">
        <v>425</v>
      </c>
      <c r="B579" s="225" t="s">
        <v>181</v>
      </c>
      <c r="C579" s="226">
        <v>1862</v>
      </c>
    </row>
    <row r="580" spans="1:3">
      <c r="A580" s="225" t="s">
        <v>425</v>
      </c>
      <c r="B580" s="225" t="s">
        <v>285</v>
      </c>
      <c r="C580" s="226">
        <v>1267</v>
      </c>
    </row>
    <row r="581" spans="1:3">
      <c r="A581" s="225" t="s">
        <v>425</v>
      </c>
      <c r="B581" s="225" t="s">
        <v>482</v>
      </c>
      <c r="C581" s="226">
        <v>529</v>
      </c>
    </row>
    <row r="582" spans="1:3">
      <c r="A582" s="225" t="s">
        <v>425</v>
      </c>
      <c r="B582" s="225" t="s">
        <v>423</v>
      </c>
      <c r="C582" s="226">
        <v>4639</v>
      </c>
    </row>
    <row r="583" spans="1:3">
      <c r="A583" s="225" t="s">
        <v>425</v>
      </c>
      <c r="B583" s="225" t="s">
        <v>285</v>
      </c>
      <c r="C583" s="226">
        <v>1267</v>
      </c>
    </row>
    <row r="584" spans="1:3">
      <c r="A584" s="225" t="s">
        <v>492</v>
      </c>
      <c r="B584" s="225" t="s">
        <v>282</v>
      </c>
      <c r="C584" s="226">
        <v>6985</v>
      </c>
    </row>
    <row r="585" spans="1:3">
      <c r="A585" s="225" t="s">
        <v>493</v>
      </c>
      <c r="B585" s="225" t="s">
        <v>289</v>
      </c>
      <c r="C585" s="226">
        <v>749</v>
      </c>
    </row>
    <row r="586" spans="1:3">
      <c r="A586" s="225" t="s">
        <v>493</v>
      </c>
      <c r="B586" s="225" t="s">
        <v>289</v>
      </c>
      <c r="C586" s="226">
        <v>749</v>
      </c>
    </row>
    <row r="587" spans="1:3">
      <c r="A587" s="225" t="s">
        <v>420</v>
      </c>
      <c r="B587" s="225" t="s">
        <v>181</v>
      </c>
      <c r="C587" s="226">
        <v>2007</v>
      </c>
    </row>
    <row r="588" spans="1:3">
      <c r="A588" s="225" t="s">
        <v>420</v>
      </c>
      <c r="B588" s="225" t="s">
        <v>181</v>
      </c>
      <c r="C588" s="226">
        <v>2007</v>
      </c>
    </row>
    <row r="589" spans="1:3">
      <c r="A589" s="225" t="s">
        <v>280</v>
      </c>
      <c r="B589" s="225" t="s">
        <v>274</v>
      </c>
      <c r="C589" s="226">
        <v>9225</v>
      </c>
    </row>
    <row r="590" spans="1:3">
      <c r="A590" s="225" t="s">
        <v>280</v>
      </c>
      <c r="B590" s="225" t="s">
        <v>424</v>
      </c>
      <c r="C590" s="226">
        <v>7088</v>
      </c>
    </row>
    <row r="591" spans="1:3">
      <c r="A591" s="225" t="s">
        <v>280</v>
      </c>
      <c r="B591" s="225" t="s">
        <v>424</v>
      </c>
      <c r="C591" s="226">
        <v>7088</v>
      </c>
    </row>
    <row r="592" spans="1:3">
      <c r="A592" s="225" t="s">
        <v>280</v>
      </c>
      <c r="B592" s="225" t="s">
        <v>450</v>
      </c>
      <c r="C592" s="226">
        <v>9636</v>
      </c>
    </row>
    <row r="593" spans="1:3">
      <c r="A593" s="225" t="s">
        <v>280</v>
      </c>
      <c r="B593" s="225" t="s">
        <v>277</v>
      </c>
      <c r="C593" s="226">
        <v>9636</v>
      </c>
    </row>
    <row r="594" spans="1:3">
      <c r="A594" s="225" t="s">
        <v>494</v>
      </c>
      <c r="B594" s="225" t="s">
        <v>277</v>
      </c>
      <c r="C594" s="226">
        <v>9636</v>
      </c>
    </row>
    <row r="595" spans="1:3">
      <c r="A595" s="225" t="s">
        <v>288</v>
      </c>
      <c r="B595" s="225" t="s">
        <v>283</v>
      </c>
      <c r="C595" s="226">
        <v>151</v>
      </c>
    </row>
    <row r="596" spans="1:3">
      <c r="A596" s="225" t="s">
        <v>286</v>
      </c>
      <c r="B596" s="225" t="s">
        <v>283</v>
      </c>
      <c r="C596" s="226">
        <v>151</v>
      </c>
    </row>
    <row r="597" spans="1:3">
      <c r="A597" s="225" t="s">
        <v>451</v>
      </c>
      <c r="B597" s="225" t="s">
        <v>439</v>
      </c>
      <c r="C597" s="226">
        <v>2096</v>
      </c>
    </row>
    <row r="598" spans="1:3">
      <c r="A598" s="225" t="s">
        <v>451</v>
      </c>
      <c r="B598" s="225" t="s">
        <v>401</v>
      </c>
      <c r="C598" s="226">
        <v>4658</v>
      </c>
    </row>
    <row r="599" spans="1:3">
      <c r="A599" s="225" t="s">
        <v>495</v>
      </c>
      <c r="B599" s="225" t="s">
        <v>401</v>
      </c>
      <c r="C599" s="226">
        <v>4658</v>
      </c>
    </row>
    <row r="600" spans="1:3">
      <c r="A600" s="226" t="s">
        <v>325</v>
      </c>
      <c r="B600" s="226" t="s">
        <v>188</v>
      </c>
      <c r="C600" s="227">
        <v>4099</v>
      </c>
    </row>
    <row r="601" spans="1:3">
      <c r="A601" s="226" t="s">
        <v>325</v>
      </c>
      <c r="B601" s="226" t="s">
        <v>188</v>
      </c>
      <c r="C601" s="227">
        <v>4099</v>
      </c>
    </row>
    <row r="602" spans="1:3">
      <c r="A602" s="225" t="s">
        <v>389</v>
      </c>
      <c r="B602" s="225" t="s">
        <v>181</v>
      </c>
      <c r="C602" s="225">
        <v>4099</v>
      </c>
    </row>
    <row r="603" spans="1:3">
      <c r="A603" s="225" t="s">
        <v>389</v>
      </c>
      <c r="B603" s="225" t="s">
        <v>181</v>
      </c>
      <c r="C603" s="225">
        <v>4099</v>
      </c>
    </row>
    <row r="604" spans="1:3">
      <c r="A604" s="225" t="s">
        <v>389</v>
      </c>
      <c r="B604" s="225" t="s">
        <v>284</v>
      </c>
      <c r="C604" s="225">
        <v>4421</v>
      </c>
    </row>
    <row r="605" spans="1:3">
      <c r="A605" s="225" t="s">
        <v>389</v>
      </c>
      <c r="B605" s="225" t="s">
        <v>449</v>
      </c>
      <c r="C605" s="225">
        <v>406</v>
      </c>
    </row>
    <row r="606" spans="1:3">
      <c r="A606" s="225" t="s">
        <v>473</v>
      </c>
      <c r="B606" s="225" t="s">
        <v>379</v>
      </c>
      <c r="C606" s="226">
        <v>6619</v>
      </c>
    </row>
    <row r="607" spans="1:3">
      <c r="A607" s="225" t="s">
        <v>473</v>
      </c>
      <c r="B607" s="225" t="s">
        <v>476</v>
      </c>
      <c r="C607" s="226">
        <v>1654</v>
      </c>
    </row>
    <row r="608" spans="1:3">
      <c r="A608" s="225" t="s">
        <v>390</v>
      </c>
      <c r="B608" s="225" t="s">
        <v>181</v>
      </c>
      <c r="C608" s="225">
        <v>11395</v>
      </c>
    </row>
    <row r="609" spans="1:3">
      <c r="A609" s="225" t="s">
        <v>450</v>
      </c>
      <c r="B609" s="225" t="s">
        <v>272</v>
      </c>
      <c r="C609" s="226">
        <v>408</v>
      </c>
    </row>
    <row r="610" spans="1:3">
      <c r="A610" s="225" t="s">
        <v>450</v>
      </c>
      <c r="B610" s="225" t="s">
        <v>479</v>
      </c>
      <c r="C610" s="226">
        <v>695</v>
      </c>
    </row>
    <row r="611" spans="1:3">
      <c r="A611" s="225" t="s">
        <v>450</v>
      </c>
      <c r="B611" s="225" t="s">
        <v>280</v>
      </c>
      <c r="C611" s="226">
        <v>9636</v>
      </c>
    </row>
    <row r="612" spans="1:3">
      <c r="A612" s="225" t="s">
        <v>450</v>
      </c>
      <c r="B612" s="225" t="s">
        <v>401</v>
      </c>
      <c r="C612" s="226">
        <v>8937</v>
      </c>
    </row>
    <row r="613" spans="1:3">
      <c r="A613" s="225" t="s">
        <v>450</v>
      </c>
      <c r="B613" s="225" t="s">
        <v>278</v>
      </c>
      <c r="C613" s="226">
        <v>9718</v>
      </c>
    </row>
    <row r="614" spans="1:3">
      <c r="A614" s="225" t="s">
        <v>450</v>
      </c>
      <c r="B614" s="225" t="s">
        <v>272</v>
      </c>
      <c r="C614" s="226">
        <v>408</v>
      </c>
    </row>
    <row r="615" spans="1:3">
      <c r="A615" s="225" t="s">
        <v>450</v>
      </c>
      <c r="B615" s="225" t="s">
        <v>375</v>
      </c>
      <c r="C615" s="226">
        <v>8746</v>
      </c>
    </row>
    <row r="616" spans="1:3">
      <c r="A616" s="225" t="s">
        <v>450</v>
      </c>
      <c r="B616" s="225" t="s">
        <v>479</v>
      </c>
      <c r="C616" s="226">
        <v>695</v>
      </c>
    </row>
    <row r="617" spans="1:3">
      <c r="A617" s="225" t="s">
        <v>450</v>
      </c>
      <c r="B617" s="225" t="s">
        <v>401</v>
      </c>
      <c r="C617" s="226">
        <v>8937</v>
      </c>
    </row>
    <row r="618" spans="1:3">
      <c r="A618" s="225" t="s">
        <v>450</v>
      </c>
      <c r="B618" s="225" t="s">
        <v>278</v>
      </c>
      <c r="C618" s="226">
        <v>9718</v>
      </c>
    </row>
    <row r="619" spans="1:3">
      <c r="A619" s="225" t="s">
        <v>450</v>
      </c>
      <c r="B619" s="225" t="s">
        <v>488</v>
      </c>
      <c r="C619" s="225">
        <v>695</v>
      </c>
    </row>
    <row r="620" spans="1:3">
      <c r="A620" s="225" t="s">
        <v>326</v>
      </c>
      <c r="B620" s="225" t="s">
        <v>296</v>
      </c>
      <c r="C620" s="227">
        <v>19542</v>
      </c>
    </row>
    <row r="621" spans="1:3">
      <c r="A621" s="225" t="s">
        <v>391</v>
      </c>
      <c r="B621" s="225" t="s">
        <v>181</v>
      </c>
      <c r="C621" s="225">
        <v>19542</v>
      </c>
    </row>
    <row r="622" spans="1:3">
      <c r="A622" s="225" t="s">
        <v>277</v>
      </c>
      <c r="B622" s="225" t="s">
        <v>274</v>
      </c>
      <c r="C622" s="226">
        <v>399</v>
      </c>
    </row>
    <row r="623" spans="1:3">
      <c r="A623" s="225" t="s">
        <v>277</v>
      </c>
      <c r="B623" s="225" t="s">
        <v>430</v>
      </c>
      <c r="C623" s="226">
        <v>528</v>
      </c>
    </row>
    <row r="624" spans="1:3">
      <c r="A624" s="225" t="s">
        <v>277</v>
      </c>
      <c r="B624" s="225" t="s">
        <v>474</v>
      </c>
      <c r="C624" s="226">
        <v>9113</v>
      </c>
    </row>
    <row r="625" spans="1:3">
      <c r="A625" s="225" t="s">
        <v>277</v>
      </c>
      <c r="B625" s="225" t="s">
        <v>276</v>
      </c>
      <c r="C625" s="226">
        <v>412</v>
      </c>
    </row>
    <row r="626" spans="1:3">
      <c r="A626" s="225" t="s">
        <v>277</v>
      </c>
      <c r="B626" s="225" t="s">
        <v>477</v>
      </c>
      <c r="C626" s="226">
        <v>654</v>
      </c>
    </row>
    <row r="627" spans="1:3">
      <c r="A627" s="225" t="s">
        <v>277</v>
      </c>
      <c r="B627" s="225" t="s">
        <v>487</v>
      </c>
      <c r="C627" s="226">
        <v>9721</v>
      </c>
    </row>
    <row r="628" spans="1:3">
      <c r="A628" s="225" t="s">
        <v>277</v>
      </c>
      <c r="B628" s="225" t="s">
        <v>280</v>
      </c>
      <c r="C628" s="226">
        <v>9636</v>
      </c>
    </row>
    <row r="629" spans="1:3">
      <c r="A629" s="225" t="s">
        <v>277</v>
      </c>
      <c r="B629" s="225" t="s">
        <v>282</v>
      </c>
      <c r="C629" s="226">
        <v>9721</v>
      </c>
    </row>
    <row r="630" spans="1:3">
      <c r="A630" s="225" t="s">
        <v>277</v>
      </c>
      <c r="B630" s="225" t="s">
        <v>274</v>
      </c>
      <c r="C630" s="226">
        <v>399</v>
      </c>
    </row>
    <row r="631" spans="1:3">
      <c r="A631" s="225" t="s">
        <v>277</v>
      </c>
      <c r="B631" s="225" t="s">
        <v>275</v>
      </c>
      <c r="C631" s="226">
        <v>528</v>
      </c>
    </row>
    <row r="632" spans="1:3">
      <c r="A632" s="225" t="s">
        <v>277</v>
      </c>
      <c r="B632" s="225" t="s">
        <v>379</v>
      </c>
      <c r="C632" s="226">
        <v>9113</v>
      </c>
    </row>
    <row r="633" spans="1:3">
      <c r="A633" s="225" t="s">
        <v>277</v>
      </c>
      <c r="B633" s="225" t="s">
        <v>475</v>
      </c>
      <c r="C633" s="226">
        <v>412</v>
      </c>
    </row>
    <row r="634" spans="1:3">
      <c r="A634" s="225" t="s">
        <v>277</v>
      </c>
      <c r="B634" s="225" t="s">
        <v>477</v>
      </c>
      <c r="C634" s="226">
        <v>654</v>
      </c>
    </row>
    <row r="635" spans="1:3">
      <c r="A635" s="225" t="s">
        <v>277</v>
      </c>
      <c r="B635" s="225" t="s">
        <v>494</v>
      </c>
      <c r="C635" s="226">
        <v>9636</v>
      </c>
    </row>
    <row r="636" spans="1:3">
      <c r="A636" s="225" t="s">
        <v>277</v>
      </c>
      <c r="B636" s="225" t="s">
        <v>423</v>
      </c>
      <c r="C636" s="226">
        <v>15732</v>
      </c>
    </row>
    <row r="637" spans="1:3">
      <c r="A637" s="225" t="s">
        <v>277</v>
      </c>
      <c r="B637" s="225" t="s">
        <v>282</v>
      </c>
      <c r="C637" s="226">
        <v>9721</v>
      </c>
    </row>
    <row r="638" spans="1:3">
      <c r="A638" s="225" t="s">
        <v>277</v>
      </c>
      <c r="B638" s="225" t="s">
        <v>431</v>
      </c>
      <c r="C638" s="225">
        <v>515</v>
      </c>
    </row>
    <row r="639" spans="1:3">
      <c r="A639" s="225" t="s">
        <v>496</v>
      </c>
      <c r="B639" s="225" t="s">
        <v>497</v>
      </c>
      <c r="C639" s="226">
        <v>668</v>
      </c>
    </row>
    <row r="640" spans="1:3">
      <c r="A640" s="225" t="s">
        <v>496</v>
      </c>
      <c r="B640" s="225" t="s">
        <v>497</v>
      </c>
      <c r="C640" s="226">
        <v>668</v>
      </c>
    </row>
    <row r="641" spans="1:3">
      <c r="A641" s="225" t="s">
        <v>497</v>
      </c>
      <c r="B641" s="225" t="s">
        <v>496</v>
      </c>
      <c r="C641" s="226">
        <v>668</v>
      </c>
    </row>
    <row r="642" spans="1:3">
      <c r="A642" s="225" t="s">
        <v>497</v>
      </c>
      <c r="B642" s="225" t="s">
        <v>496</v>
      </c>
      <c r="C642" s="226">
        <v>668</v>
      </c>
    </row>
    <row r="643" spans="1:3">
      <c r="A643" s="225" t="s">
        <v>392</v>
      </c>
      <c r="B643" s="225" t="s">
        <v>471</v>
      </c>
      <c r="C643" s="226">
        <v>5893</v>
      </c>
    </row>
    <row r="644" spans="1:3">
      <c r="A644" s="225" t="s">
        <v>392</v>
      </c>
      <c r="B644" s="225" t="s">
        <v>407</v>
      </c>
      <c r="C644" s="226">
        <v>3280</v>
      </c>
    </row>
    <row r="645" spans="1:3">
      <c r="A645" s="226" t="s">
        <v>327</v>
      </c>
      <c r="B645" s="226" t="s">
        <v>188</v>
      </c>
      <c r="C645" s="227">
        <v>5342</v>
      </c>
    </row>
    <row r="646" spans="1:3">
      <c r="A646" s="226" t="s">
        <v>327</v>
      </c>
      <c r="B646" s="226" t="s">
        <v>188</v>
      </c>
      <c r="C646" s="227">
        <v>5342</v>
      </c>
    </row>
    <row r="647" spans="1:3">
      <c r="A647" s="226" t="s">
        <v>327</v>
      </c>
      <c r="B647" s="226" t="s">
        <v>188</v>
      </c>
      <c r="C647" s="227">
        <v>5342</v>
      </c>
    </row>
    <row r="648" spans="1:3">
      <c r="A648" s="225" t="s">
        <v>392</v>
      </c>
      <c r="B648" s="225" t="s">
        <v>181</v>
      </c>
      <c r="C648" s="225">
        <v>5342</v>
      </c>
    </row>
    <row r="649" spans="1:3">
      <c r="A649" s="225" t="s">
        <v>392</v>
      </c>
      <c r="B649" s="225" t="s">
        <v>181</v>
      </c>
      <c r="C649" s="225">
        <v>5342</v>
      </c>
    </row>
    <row r="650" spans="1:3">
      <c r="A650" s="225" t="s">
        <v>392</v>
      </c>
      <c r="B650" s="225" t="s">
        <v>181</v>
      </c>
      <c r="C650" s="225">
        <v>5342</v>
      </c>
    </row>
    <row r="651" spans="1:3">
      <c r="A651" s="226" t="s">
        <v>327</v>
      </c>
      <c r="B651" s="226" t="s">
        <v>189</v>
      </c>
      <c r="C651" s="227">
        <v>5043</v>
      </c>
    </row>
    <row r="652" spans="1:3">
      <c r="A652" s="226" t="s">
        <v>327</v>
      </c>
      <c r="B652" s="226" t="s">
        <v>189</v>
      </c>
      <c r="C652" s="227">
        <v>5043</v>
      </c>
    </row>
    <row r="653" spans="1:3">
      <c r="A653" s="226" t="s">
        <v>327</v>
      </c>
      <c r="B653" s="226" t="s">
        <v>189</v>
      </c>
      <c r="C653" s="227">
        <v>5043</v>
      </c>
    </row>
    <row r="654" spans="1:3">
      <c r="A654" s="225" t="s">
        <v>392</v>
      </c>
      <c r="B654" s="225" t="s">
        <v>471</v>
      </c>
      <c r="C654" s="226">
        <v>5893</v>
      </c>
    </row>
    <row r="655" spans="1:3">
      <c r="A655" s="225" t="s">
        <v>392</v>
      </c>
      <c r="B655" s="225" t="s">
        <v>407</v>
      </c>
      <c r="C655" s="226">
        <v>3280</v>
      </c>
    </row>
    <row r="656" spans="1:3">
      <c r="A656" s="225" t="s">
        <v>392</v>
      </c>
      <c r="B656" s="225" t="s">
        <v>407</v>
      </c>
      <c r="C656" s="225">
        <v>3280</v>
      </c>
    </row>
    <row r="657" spans="1:3">
      <c r="A657" s="225" t="s">
        <v>392</v>
      </c>
      <c r="B657" s="225" t="s">
        <v>471</v>
      </c>
      <c r="C657" s="225">
        <v>5893</v>
      </c>
    </row>
    <row r="658" spans="1:3">
      <c r="A658" s="225" t="s">
        <v>438</v>
      </c>
      <c r="B658" s="225" t="s">
        <v>437</v>
      </c>
      <c r="C658" s="226">
        <v>704</v>
      </c>
    </row>
    <row r="659" spans="1:3">
      <c r="A659" s="225" t="s">
        <v>438</v>
      </c>
      <c r="B659" s="225" t="s">
        <v>439</v>
      </c>
      <c r="C659" s="226">
        <v>1637</v>
      </c>
    </row>
    <row r="660" spans="1:3">
      <c r="A660" s="225" t="s">
        <v>438</v>
      </c>
      <c r="B660" s="225" t="s">
        <v>439</v>
      </c>
      <c r="C660" s="226">
        <v>1635</v>
      </c>
    </row>
    <row r="661" spans="1:3">
      <c r="A661" s="225" t="s">
        <v>438</v>
      </c>
      <c r="B661" s="225" t="s">
        <v>468</v>
      </c>
      <c r="C661" s="226">
        <v>557</v>
      </c>
    </row>
    <row r="662" spans="1:3">
      <c r="A662" s="225" t="s">
        <v>438</v>
      </c>
      <c r="B662" s="225" t="s">
        <v>453</v>
      </c>
      <c r="C662" s="226">
        <v>1444</v>
      </c>
    </row>
    <row r="663" spans="1:3">
      <c r="A663" s="225" t="s">
        <v>438</v>
      </c>
      <c r="B663" s="225" t="s">
        <v>453</v>
      </c>
      <c r="C663" s="226">
        <v>5453</v>
      </c>
    </row>
    <row r="664" spans="1:3">
      <c r="A664" s="225" t="s">
        <v>438</v>
      </c>
      <c r="B664" s="225" t="s">
        <v>437</v>
      </c>
      <c r="C664" s="226">
        <v>704</v>
      </c>
    </row>
    <row r="665" spans="1:3">
      <c r="A665" s="225" t="s">
        <v>438</v>
      </c>
      <c r="B665" s="225" t="s">
        <v>439</v>
      </c>
      <c r="C665" s="226">
        <v>1635</v>
      </c>
    </row>
    <row r="666" spans="1:3">
      <c r="A666" s="225" t="s">
        <v>438</v>
      </c>
      <c r="B666" s="225" t="s">
        <v>284</v>
      </c>
      <c r="C666" s="226">
        <v>4977</v>
      </c>
    </row>
    <row r="667" spans="1:3">
      <c r="A667" s="225" t="s">
        <v>438</v>
      </c>
      <c r="B667" s="225" t="s">
        <v>468</v>
      </c>
      <c r="C667" s="226">
        <v>557</v>
      </c>
    </row>
    <row r="668" spans="1:3">
      <c r="A668" s="225" t="s">
        <v>438</v>
      </c>
      <c r="B668" s="225" t="s">
        <v>453</v>
      </c>
      <c r="C668" s="226">
        <v>1444</v>
      </c>
    </row>
    <row r="669" spans="1:3">
      <c r="A669" s="225" t="s">
        <v>438</v>
      </c>
      <c r="B669" s="225" t="s">
        <v>458</v>
      </c>
      <c r="C669" s="226">
        <v>2197</v>
      </c>
    </row>
    <row r="670" spans="1:3">
      <c r="A670" s="225" t="s">
        <v>491</v>
      </c>
      <c r="B670" s="225" t="s">
        <v>388</v>
      </c>
      <c r="C670" s="225">
        <v>169</v>
      </c>
    </row>
    <row r="671" spans="1:3">
      <c r="A671" s="225" t="s">
        <v>458</v>
      </c>
      <c r="B671" s="225" t="s">
        <v>285</v>
      </c>
      <c r="C671" s="226">
        <v>3393</v>
      </c>
    </row>
    <row r="672" spans="1:3">
      <c r="A672" s="225" t="s">
        <v>458</v>
      </c>
      <c r="B672" s="225" t="s">
        <v>438</v>
      </c>
      <c r="C672" s="226">
        <v>2197</v>
      </c>
    </row>
    <row r="673" spans="1:3">
      <c r="A673" s="225" t="s">
        <v>458</v>
      </c>
      <c r="B673" s="225" t="s">
        <v>285</v>
      </c>
      <c r="C673" s="226">
        <v>3393</v>
      </c>
    </row>
    <row r="674" spans="1:3">
      <c r="A674" s="225" t="s">
        <v>458</v>
      </c>
      <c r="B674" s="225" t="s">
        <v>285</v>
      </c>
      <c r="C674" s="226">
        <v>3393</v>
      </c>
    </row>
    <row r="675" spans="1:3">
      <c r="A675" s="225" t="s">
        <v>458</v>
      </c>
      <c r="B675" s="225" t="s">
        <v>457</v>
      </c>
      <c r="C675" s="225">
        <v>1409</v>
      </c>
    </row>
    <row r="676" spans="1:3">
      <c r="A676" s="225" t="s">
        <v>421</v>
      </c>
      <c r="B676" s="225" t="s">
        <v>181</v>
      </c>
      <c r="C676" s="226">
        <v>2241</v>
      </c>
    </row>
    <row r="677" spans="1:3">
      <c r="A677" s="225" t="s">
        <v>421</v>
      </c>
      <c r="B677" s="225" t="s">
        <v>271</v>
      </c>
      <c r="C677" s="226">
        <v>1896</v>
      </c>
    </row>
    <row r="678" spans="1:3">
      <c r="A678" s="225" t="s">
        <v>421</v>
      </c>
      <c r="B678" s="225" t="s">
        <v>457</v>
      </c>
      <c r="C678" s="226">
        <v>1283</v>
      </c>
    </row>
    <row r="679" spans="1:3">
      <c r="A679" s="225" t="s">
        <v>421</v>
      </c>
      <c r="B679" s="225" t="s">
        <v>285</v>
      </c>
      <c r="C679" s="226">
        <v>968</v>
      </c>
    </row>
    <row r="680" spans="1:3">
      <c r="A680" s="225" t="s">
        <v>421</v>
      </c>
      <c r="B680" s="225" t="s">
        <v>388</v>
      </c>
      <c r="C680" s="226">
        <v>529</v>
      </c>
    </row>
    <row r="681" spans="1:3">
      <c r="A681" s="225" t="s">
        <v>421</v>
      </c>
      <c r="B681" s="225" t="s">
        <v>289</v>
      </c>
      <c r="C681" s="226">
        <v>1085</v>
      </c>
    </row>
    <row r="682" spans="1:3">
      <c r="A682" s="225" t="s">
        <v>421</v>
      </c>
      <c r="B682" s="225" t="s">
        <v>407</v>
      </c>
      <c r="C682" s="226">
        <v>2487</v>
      </c>
    </row>
    <row r="683" spans="1:3">
      <c r="A683" s="225" t="s">
        <v>421</v>
      </c>
      <c r="B683" s="225" t="s">
        <v>181</v>
      </c>
      <c r="C683" s="226">
        <v>2241</v>
      </c>
    </row>
    <row r="684" spans="1:3">
      <c r="A684" s="225" t="s">
        <v>421</v>
      </c>
      <c r="B684" s="225" t="s">
        <v>271</v>
      </c>
      <c r="C684" s="226">
        <v>1896</v>
      </c>
    </row>
    <row r="685" spans="1:3">
      <c r="A685" s="225" t="s">
        <v>421</v>
      </c>
      <c r="B685" s="225" t="s">
        <v>457</v>
      </c>
      <c r="C685" s="226">
        <v>1283</v>
      </c>
    </row>
    <row r="686" spans="1:3">
      <c r="A686" s="225" t="s">
        <v>421</v>
      </c>
      <c r="B686" s="225" t="s">
        <v>285</v>
      </c>
      <c r="C686" s="226">
        <v>968</v>
      </c>
    </row>
    <row r="687" spans="1:3">
      <c r="A687" s="225" t="s">
        <v>421</v>
      </c>
      <c r="B687" s="225" t="s">
        <v>388</v>
      </c>
      <c r="C687" s="226">
        <v>529</v>
      </c>
    </row>
    <row r="688" spans="1:3">
      <c r="A688" s="225" t="s">
        <v>421</v>
      </c>
      <c r="B688" s="225" t="s">
        <v>289</v>
      </c>
      <c r="C688" s="226">
        <v>1085</v>
      </c>
    </row>
    <row r="689" spans="1:3">
      <c r="A689" s="225" t="s">
        <v>421</v>
      </c>
      <c r="B689" s="225" t="s">
        <v>407</v>
      </c>
      <c r="C689" s="226">
        <v>2487</v>
      </c>
    </row>
    <row r="690" spans="1:3">
      <c r="A690" s="225" t="s">
        <v>482</v>
      </c>
      <c r="B690" s="225" t="s">
        <v>285</v>
      </c>
      <c r="C690" s="226">
        <v>968</v>
      </c>
    </row>
    <row r="691" spans="1:3">
      <c r="A691" s="225" t="s">
        <v>482</v>
      </c>
      <c r="B691" s="225" t="s">
        <v>424</v>
      </c>
      <c r="C691" s="226">
        <v>529</v>
      </c>
    </row>
    <row r="692" spans="1:3">
      <c r="A692" s="225" t="s">
        <v>482</v>
      </c>
      <c r="B692" s="225" t="s">
        <v>425</v>
      </c>
      <c r="C692" s="226">
        <v>529</v>
      </c>
    </row>
    <row r="693" spans="1:3">
      <c r="A693" s="226" t="s">
        <v>328</v>
      </c>
      <c r="B693" s="226" t="s">
        <v>188</v>
      </c>
      <c r="C693" s="227">
        <v>11127</v>
      </c>
    </row>
    <row r="694" spans="1:3">
      <c r="A694" s="225" t="s">
        <v>393</v>
      </c>
      <c r="B694" s="225" t="s">
        <v>181</v>
      </c>
      <c r="C694" s="225">
        <v>11127</v>
      </c>
    </row>
    <row r="695" spans="1:3">
      <c r="A695" s="225" t="s">
        <v>426</v>
      </c>
      <c r="B695" s="225" t="s">
        <v>294</v>
      </c>
      <c r="C695" s="227">
        <v>13578</v>
      </c>
    </row>
    <row r="696" spans="1:3">
      <c r="A696" s="226" t="s">
        <v>329</v>
      </c>
      <c r="B696" s="226" t="s">
        <v>188</v>
      </c>
      <c r="C696" s="227">
        <v>19640</v>
      </c>
    </row>
    <row r="697" spans="1:3">
      <c r="A697" s="225" t="s">
        <v>394</v>
      </c>
      <c r="B697" s="225" t="s">
        <v>181</v>
      </c>
      <c r="C697" s="225">
        <v>19640</v>
      </c>
    </row>
    <row r="698" spans="1:3">
      <c r="A698" s="226" t="s">
        <v>217</v>
      </c>
      <c r="B698" s="226" t="s">
        <v>299</v>
      </c>
      <c r="C698" s="227">
        <v>2404</v>
      </c>
    </row>
    <row r="699" spans="1:3">
      <c r="A699" s="226" t="s">
        <v>217</v>
      </c>
      <c r="B699" s="226" t="s">
        <v>299</v>
      </c>
      <c r="C699" s="227">
        <v>2404</v>
      </c>
    </row>
    <row r="700" spans="1:3">
      <c r="A700" s="226" t="s">
        <v>217</v>
      </c>
      <c r="B700" s="226" t="s">
        <v>305</v>
      </c>
      <c r="C700" s="227">
        <v>2404</v>
      </c>
    </row>
    <row r="701" spans="1:3">
      <c r="A701" s="226" t="s">
        <v>217</v>
      </c>
      <c r="B701" s="226" t="s">
        <v>320</v>
      </c>
      <c r="C701" s="227">
        <v>2148</v>
      </c>
    </row>
    <row r="702" spans="1:3">
      <c r="A702" s="226" t="s">
        <v>217</v>
      </c>
      <c r="B702" s="226" t="s">
        <v>320</v>
      </c>
      <c r="C702" s="227">
        <v>2148</v>
      </c>
    </row>
    <row r="703" spans="1:3">
      <c r="A703" s="226" t="s">
        <v>217</v>
      </c>
      <c r="B703" s="226" t="s">
        <v>340</v>
      </c>
      <c r="C703" s="227">
        <v>1941</v>
      </c>
    </row>
    <row r="704" spans="1:3">
      <c r="A704" s="226" t="s">
        <v>217</v>
      </c>
      <c r="B704" s="226" t="s">
        <v>340</v>
      </c>
      <c r="C704" s="227">
        <v>1941</v>
      </c>
    </row>
    <row r="705" spans="1:3">
      <c r="A705" s="226" t="s">
        <v>330</v>
      </c>
      <c r="B705" s="226" t="s">
        <v>188</v>
      </c>
      <c r="C705" s="227">
        <v>3017</v>
      </c>
    </row>
    <row r="706" spans="1:3">
      <c r="A706" s="225" t="s">
        <v>395</v>
      </c>
      <c r="B706" s="225" t="s">
        <v>181</v>
      </c>
      <c r="C706" s="225">
        <v>3017</v>
      </c>
    </row>
    <row r="707" spans="1:3">
      <c r="A707" s="225" t="s">
        <v>422</v>
      </c>
      <c r="B707" s="225" t="s">
        <v>181</v>
      </c>
      <c r="C707" s="226">
        <v>3017</v>
      </c>
    </row>
    <row r="708" spans="1:3">
      <c r="A708" s="225" t="s">
        <v>422</v>
      </c>
      <c r="B708" s="225" t="s">
        <v>181</v>
      </c>
      <c r="C708" s="226">
        <v>3017</v>
      </c>
    </row>
    <row r="709" spans="1:3">
      <c r="A709" s="225" t="s">
        <v>396</v>
      </c>
      <c r="B709" s="225" t="s">
        <v>181</v>
      </c>
      <c r="C709" s="225">
        <v>12321</v>
      </c>
    </row>
    <row r="710" spans="1:3">
      <c r="A710" s="226" t="s">
        <v>220</v>
      </c>
      <c r="B710" s="226" t="s">
        <v>340</v>
      </c>
      <c r="C710" s="227">
        <v>2303</v>
      </c>
    </row>
    <row r="711" spans="1:3">
      <c r="A711" s="226" t="s">
        <v>220</v>
      </c>
      <c r="B711" s="226" t="s">
        <v>340</v>
      </c>
      <c r="C711" s="227">
        <v>2303</v>
      </c>
    </row>
    <row r="712" spans="1:3">
      <c r="A712" s="225" t="s">
        <v>452</v>
      </c>
      <c r="B712" s="225" t="s">
        <v>439</v>
      </c>
      <c r="C712" s="226">
        <v>500</v>
      </c>
    </row>
    <row r="713" spans="1:3">
      <c r="A713" s="225" t="s">
        <v>452</v>
      </c>
      <c r="B713" s="225" t="s">
        <v>439</v>
      </c>
      <c r="C713" s="226">
        <v>500</v>
      </c>
    </row>
    <row r="714" spans="1:3">
      <c r="A714" s="225" t="s">
        <v>452</v>
      </c>
      <c r="B714" s="225" t="s">
        <v>498</v>
      </c>
      <c r="C714" s="225">
        <v>3131</v>
      </c>
    </row>
    <row r="715" spans="1:3">
      <c r="A715" s="226" t="s">
        <v>331</v>
      </c>
      <c r="B715" s="226" t="s">
        <v>188</v>
      </c>
      <c r="C715" s="227">
        <v>10491</v>
      </c>
    </row>
    <row r="716" spans="1:3">
      <c r="A716" s="225" t="s">
        <v>397</v>
      </c>
      <c r="B716" s="225" t="s">
        <v>181</v>
      </c>
      <c r="C716" s="225">
        <v>10491</v>
      </c>
    </row>
    <row r="717" spans="1:3">
      <c r="A717" s="225" t="s">
        <v>332</v>
      </c>
      <c r="B717" s="225" t="s">
        <v>296</v>
      </c>
      <c r="C717" s="227">
        <v>10674</v>
      </c>
    </row>
    <row r="718" spans="1:3">
      <c r="A718" s="225" t="s">
        <v>398</v>
      </c>
      <c r="B718" s="225" t="s">
        <v>181</v>
      </c>
      <c r="C718" s="225">
        <v>10674</v>
      </c>
    </row>
    <row r="719" spans="1:3">
      <c r="A719" s="225" t="s">
        <v>333</v>
      </c>
      <c r="B719" s="225" t="s">
        <v>337</v>
      </c>
      <c r="C719" s="227">
        <v>13596</v>
      </c>
    </row>
    <row r="720" spans="1:3">
      <c r="A720" s="226" t="s">
        <v>333</v>
      </c>
      <c r="B720" s="226" t="s">
        <v>188</v>
      </c>
      <c r="C720" s="227">
        <v>10520</v>
      </c>
    </row>
    <row r="721" spans="1:3">
      <c r="A721" s="226" t="s">
        <v>333</v>
      </c>
      <c r="B721" s="226" t="s">
        <v>188</v>
      </c>
      <c r="C721" s="227">
        <v>10520</v>
      </c>
    </row>
    <row r="722" spans="1:3">
      <c r="A722" s="225" t="s">
        <v>399</v>
      </c>
      <c r="B722" s="225" t="s">
        <v>181</v>
      </c>
      <c r="C722" s="225">
        <v>10520</v>
      </c>
    </row>
    <row r="723" spans="1:3">
      <c r="A723" s="225" t="s">
        <v>399</v>
      </c>
      <c r="B723" s="225" t="s">
        <v>181</v>
      </c>
      <c r="C723" s="225">
        <v>10520</v>
      </c>
    </row>
    <row r="724" spans="1:3">
      <c r="A724" s="226" t="s">
        <v>334</v>
      </c>
      <c r="B724" s="226" t="s">
        <v>188</v>
      </c>
      <c r="C724" s="227">
        <v>13028</v>
      </c>
    </row>
    <row r="725" spans="1:3">
      <c r="A725" s="226" t="s">
        <v>334</v>
      </c>
      <c r="B725" s="226" t="s">
        <v>188</v>
      </c>
      <c r="C725" s="227">
        <v>13028</v>
      </c>
    </row>
    <row r="726" spans="1:3">
      <c r="A726" s="225" t="s">
        <v>400</v>
      </c>
      <c r="B726" s="225" t="s">
        <v>181</v>
      </c>
      <c r="C726" s="225">
        <v>9664</v>
      </c>
    </row>
    <row r="727" spans="1:3">
      <c r="A727" s="225" t="s">
        <v>499</v>
      </c>
      <c r="B727" s="225" t="s">
        <v>484</v>
      </c>
      <c r="C727" s="226">
        <v>271</v>
      </c>
    </row>
    <row r="728" spans="1:3">
      <c r="A728" s="225" t="s">
        <v>499</v>
      </c>
      <c r="B728" s="225" t="s">
        <v>484</v>
      </c>
      <c r="C728" s="226">
        <v>271</v>
      </c>
    </row>
    <row r="729" spans="1:3">
      <c r="A729" s="225" t="s">
        <v>428</v>
      </c>
      <c r="B729" s="225" t="s">
        <v>295</v>
      </c>
      <c r="C729" s="227">
        <v>12002</v>
      </c>
    </row>
    <row r="730" spans="1:3">
      <c r="A730" s="225" t="s">
        <v>401</v>
      </c>
      <c r="B730" s="225" t="s">
        <v>285</v>
      </c>
      <c r="C730" s="226">
        <v>8141</v>
      </c>
    </row>
    <row r="731" spans="1:3">
      <c r="A731" s="225" t="s">
        <v>401</v>
      </c>
      <c r="B731" s="225" t="s">
        <v>451</v>
      </c>
      <c r="C731" s="226">
        <v>4658</v>
      </c>
    </row>
    <row r="732" spans="1:3">
      <c r="A732" s="225" t="s">
        <v>401</v>
      </c>
      <c r="B732" s="225" t="s">
        <v>450</v>
      </c>
      <c r="C732" s="226">
        <v>8937</v>
      </c>
    </row>
    <row r="733" spans="1:3">
      <c r="A733" s="225" t="s">
        <v>401</v>
      </c>
      <c r="B733" s="225" t="s">
        <v>407</v>
      </c>
      <c r="C733" s="226">
        <v>8351</v>
      </c>
    </row>
    <row r="734" spans="1:3">
      <c r="A734" s="226" t="s">
        <v>335</v>
      </c>
      <c r="B734" s="226" t="s">
        <v>188</v>
      </c>
      <c r="C734" s="227">
        <v>9667</v>
      </c>
    </row>
    <row r="735" spans="1:3">
      <c r="A735" s="225" t="s">
        <v>401</v>
      </c>
      <c r="B735" s="225" t="s">
        <v>181</v>
      </c>
      <c r="C735" s="225">
        <v>9667</v>
      </c>
    </row>
    <row r="736" spans="1:3">
      <c r="A736" s="225" t="s">
        <v>401</v>
      </c>
      <c r="B736" s="225" t="s">
        <v>285</v>
      </c>
      <c r="C736" s="226">
        <v>8141</v>
      </c>
    </row>
    <row r="737" spans="1:3">
      <c r="A737" s="225" t="s">
        <v>401</v>
      </c>
      <c r="B737" s="225" t="s">
        <v>495</v>
      </c>
      <c r="C737" s="226">
        <v>4658</v>
      </c>
    </row>
    <row r="738" spans="1:3">
      <c r="A738" s="225" t="s">
        <v>401</v>
      </c>
      <c r="B738" s="225" t="s">
        <v>450</v>
      </c>
      <c r="C738" s="226">
        <v>8937</v>
      </c>
    </row>
    <row r="739" spans="1:3">
      <c r="A739" s="225" t="s">
        <v>401</v>
      </c>
      <c r="B739" s="225" t="s">
        <v>407</v>
      </c>
      <c r="C739" s="226">
        <v>8351</v>
      </c>
    </row>
    <row r="740" spans="1:3">
      <c r="A740" s="225" t="s">
        <v>401</v>
      </c>
      <c r="B740" s="225" t="s">
        <v>377</v>
      </c>
      <c r="C740" s="225">
        <v>8870</v>
      </c>
    </row>
    <row r="741" spans="1:3">
      <c r="A741" s="225" t="s">
        <v>401</v>
      </c>
      <c r="B741" s="225" t="s">
        <v>439</v>
      </c>
      <c r="C741" s="225">
        <v>3231</v>
      </c>
    </row>
    <row r="742" spans="1:3">
      <c r="A742" s="225" t="s">
        <v>498</v>
      </c>
      <c r="B742" s="225" t="s">
        <v>452</v>
      </c>
      <c r="C742" s="225">
        <v>3131</v>
      </c>
    </row>
    <row r="743" spans="1:3">
      <c r="A743" s="226" t="s">
        <v>336</v>
      </c>
      <c r="B743" s="226" t="s">
        <v>188</v>
      </c>
      <c r="C743" s="227">
        <v>9379</v>
      </c>
    </row>
    <row r="744" spans="1:3">
      <c r="A744" s="225" t="s">
        <v>402</v>
      </c>
      <c r="B744" s="225" t="s">
        <v>181</v>
      </c>
      <c r="C744" s="225">
        <v>9379</v>
      </c>
    </row>
    <row r="745" spans="1:3">
      <c r="A745" s="225" t="s">
        <v>337</v>
      </c>
      <c r="B745" s="225" t="s">
        <v>188</v>
      </c>
      <c r="C745" s="227">
        <v>8417</v>
      </c>
    </row>
    <row r="746" spans="1:3">
      <c r="A746" s="225" t="s">
        <v>337</v>
      </c>
      <c r="B746" s="225" t="s">
        <v>188</v>
      </c>
      <c r="C746" s="227">
        <v>8417</v>
      </c>
    </row>
    <row r="747" spans="1:3">
      <c r="A747" s="225" t="s">
        <v>403</v>
      </c>
      <c r="B747" s="225" t="s">
        <v>181</v>
      </c>
      <c r="C747" s="225">
        <v>8417</v>
      </c>
    </row>
    <row r="748" spans="1:3">
      <c r="A748" s="226" t="s">
        <v>337</v>
      </c>
      <c r="B748" s="226" t="s">
        <v>189</v>
      </c>
      <c r="C748" s="227">
        <v>8412</v>
      </c>
    </row>
    <row r="749" spans="1:3">
      <c r="A749" s="226" t="s">
        <v>337</v>
      </c>
      <c r="B749" s="226" t="s">
        <v>189</v>
      </c>
      <c r="C749" s="227">
        <v>8412</v>
      </c>
    </row>
    <row r="750" spans="1:3">
      <c r="A750" s="225" t="s">
        <v>337</v>
      </c>
      <c r="B750" s="225" t="s">
        <v>440</v>
      </c>
      <c r="C750" s="227">
        <v>14689</v>
      </c>
    </row>
    <row r="751" spans="1:3">
      <c r="A751" s="225" t="s">
        <v>337</v>
      </c>
      <c r="B751" s="225" t="s">
        <v>333</v>
      </c>
      <c r="C751" s="227">
        <v>13596</v>
      </c>
    </row>
    <row r="752" spans="1:3">
      <c r="A752" s="225" t="s">
        <v>403</v>
      </c>
      <c r="B752" s="225" t="s">
        <v>407</v>
      </c>
      <c r="C752" s="227">
        <v>6300</v>
      </c>
    </row>
    <row r="753" spans="1:3">
      <c r="A753" s="225" t="s">
        <v>337</v>
      </c>
      <c r="B753" s="225" t="s">
        <v>344</v>
      </c>
      <c r="C753" s="227">
        <v>12828</v>
      </c>
    </row>
    <row r="754" spans="1:3">
      <c r="A754" s="226" t="s">
        <v>338</v>
      </c>
      <c r="B754" s="226" t="s">
        <v>188</v>
      </c>
      <c r="C754" s="227">
        <v>3017</v>
      </c>
    </row>
    <row r="755" spans="1:3">
      <c r="A755" s="225" t="s">
        <v>404</v>
      </c>
      <c r="B755" s="225" t="s">
        <v>181</v>
      </c>
      <c r="C755" s="225">
        <v>3017</v>
      </c>
    </row>
    <row r="756" spans="1:3">
      <c r="A756" s="225" t="s">
        <v>478</v>
      </c>
      <c r="B756" s="225" t="s">
        <v>471</v>
      </c>
      <c r="C756" s="226">
        <v>232</v>
      </c>
    </row>
    <row r="757" spans="1:3">
      <c r="A757" s="225" t="s">
        <v>478</v>
      </c>
      <c r="B757" s="225" t="s">
        <v>471</v>
      </c>
      <c r="C757" s="226">
        <v>232</v>
      </c>
    </row>
    <row r="758" spans="1:3">
      <c r="A758" s="225" t="s">
        <v>405</v>
      </c>
      <c r="B758" s="225" t="s">
        <v>181</v>
      </c>
      <c r="C758" s="225">
        <v>19008</v>
      </c>
    </row>
    <row r="759" spans="1:3">
      <c r="A759" s="225" t="s">
        <v>289</v>
      </c>
      <c r="B759" s="225" t="s">
        <v>283</v>
      </c>
      <c r="C759" s="226">
        <v>1113</v>
      </c>
    </row>
    <row r="760" spans="1:3">
      <c r="A760" s="225" t="s">
        <v>289</v>
      </c>
      <c r="B760" s="225" t="s">
        <v>448</v>
      </c>
      <c r="C760" s="226">
        <v>1062</v>
      </c>
    </row>
    <row r="761" spans="1:3">
      <c r="A761" s="225" t="s">
        <v>289</v>
      </c>
      <c r="B761" s="225" t="s">
        <v>285</v>
      </c>
      <c r="C761" s="226">
        <v>122</v>
      </c>
    </row>
    <row r="762" spans="1:3">
      <c r="A762" s="225" t="s">
        <v>289</v>
      </c>
      <c r="B762" s="225" t="s">
        <v>493</v>
      </c>
      <c r="C762" s="226">
        <v>749</v>
      </c>
    </row>
    <row r="763" spans="1:3">
      <c r="A763" s="225" t="s">
        <v>289</v>
      </c>
      <c r="B763" s="225" t="s">
        <v>421</v>
      </c>
      <c r="C763" s="226">
        <v>1085</v>
      </c>
    </row>
    <row r="764" spans="1:3">
      <c r="A764" s="225" t="s">
        <v>289</v>
      </c>
      <c r="B764" s="225" t="s">
        <v>500</v>
      </c>
      <c r="C764" s="226">
        <v>749</v>
      </c>
    </row>
    <row r="765" spans="1:3">
      <c r="A765" s="225" t="s">
        <v>289</v>
      </c>
      <c r="B765" s="225" t="s">
        <v>181</v>
      </c>
      <c r="C765" s="226">
        <v>2143</v>
      </c>
    </row>
    <row r="766" spans="1:3">
      <c r="A766" s="225" t="s">
        <v>289</v>
      </c>
      <c r="B766" s="225" t="s">
        <v>448</v>
      </c>
      <c r="C766" s="226">
        <v>1062</v>
      </c>
    </row>
    <row r="767" spans="1:3">
      <c r="A767" s="225" t="s">
        <v>289</v>
      </c>
      <c r="B767" s="225" t="s">
        <v>285</v>
      </c>
      <c r="C767" s="226">
        <v>122</v>
      </c>
    </row>
    <row r="768" spans="1:3">
      <c r="A768" s="225" t="s">
        <v>289</v>
      </c>
      <c r="B768" s="225" t="s">
        <v>493</v>
      </c>
      <c r="C768" s="226">
        <v>749</v>
      </c>
    </row>
    <row r="769" spans="1:3">
      <c r="A769" s="225" t="s">
        <v>289</v>
      </c>
      <c r="B769" s="225" t="s">
        <v>421</v>
      </c>
      <c r="C769" s="226">
        <v>1085</v>
      </c>
    </row>
    <row r="770" spans="1:3">
      <c r="A770" s="225" t="s">
        <v>289</v>
      </c>
      <c r="B770" s="225" t="s">
        <v>500</v>
      </c>
      <c r="C770" s="226">
        <v>749</v>
      </c>
    </row>
    <row r="771" spans="1:3">
      <c r="A771" s="225" t="s">
        <v>289</v>
      </c>
      <c r="B771" s="225" t="s">
        <v>460</v>
      </c>
      <c r="C771" s="225">
        <v>120</v>
      </c>
    </row>
    <row r="772" spans="1:3">
      <c r="A772" s="226" t="s">
        <v>339</v>
      </c>
      <c r="B772" s="226" t="s">
        <v>188</v>
      </c>
      <c r="C772" s="227">
        <v>2144</v>
      </c>
    </row>
    <row r="773" spans="1:3">
      <c r="A773" s="225" t="s">
        <v>406</v>
      </c>
      <c r="B773" s="225" t="s">
        <v>181</v>
      </c>
      <c r="C773" s="225">
        <v>2144</v>
      </c>
    </row>
    <row r="774" spans="1:3">
      <c r="A774" s="225" t="s">
        <v>407</v>
      </c>
      <c r="B774" s="225" t="s">
        <v>444</v>
      </c>
      <c r="C774" s="226">
        <v>3158</v>
      </c>
    </row>
    <row r="775" spans="1:3">
      <c r="A775" s="225" t="s">
        <v>407</v>
      </c>
      <c r="B775" s="225" t="s">
        <v>435</v>
      </c>
      <c r="C775" s="226">
        <v>237</v>
      </c>
    </row>
    <row r="776" spans="1:3">
      <c r="A776" s="225" t="s">
        <v>407</v>
      </c>
      <c r="B776" s="225" t="s">
        <v>375</v>
      </c>
      <c r="C776" s="226">
        <v>11037</v>
      </c>
    </row>
    <row r="777" spans="1:3">
      <c r="A777" s="225" t="s">
        <v>407</v>
      </c>
      <c r="B777" s="225" t="s">
        <v>376</v>
      </c>
      <c r="C777" s="226">
        <v>6593</v>
      </c>
    </row>
    <row r="778" spans="1:3">
      <c r="A778" s="225" t="s">
        <v>407</v>
      </c>
      <c r="B778" s="225" t="s">
        <v>285</v>
      </c>
      <c r="C778" s="226">
        <v>3173</v>
      </c>
    </row>
    <row r="779" spans="1:3">
      <c r="A779" s="225" t="s">
        <v>407</v>
      </c>
      <c r="B779" s="225" t="s">
        <v>388</v>
      </c>
      <c r="C779" s="226">
        <v>1982</v>
      </c>
    </row>
    <row r="780" spans="1:3">
      <c r="A780" s="225" t="s">
        <v>407</v>
      </c>
      <c r="B780" s="225" t="s">
        <v>392</v>
      </c>
      <c r="C780" s="226">
        <v>3280</v>
      </c>
    </row>
    <row r="781" spans="1:3">
      <c r="A781" s="225" t="s">
        <v>407</v>
      </c>
      <c r="B781" s="225" t="s">
        <v>421</v>
      </c>
      <c r="C781" s="226">
        <v>2487</v>
      </c>
    </row>
    <row r="782" spans="1:3">
      <c r="A782" s="225" t="s">
        <v>407</v>
      </c>
      <c r="B782" s="225" t="s">
        <v>401</v>
      </c>
      <c r="C782" s="226">
        <v>8351</v>
      </c>
    </row>
    <row r="783" spans="1:3">
      <c r="A783" s="226" t="s">
        <v>340</v>
      </c>
      <c r="B783" s="226" t="s">
        <v>188</v>
      </c>
      <c r="C783" s="227">
        <v>2162</v>
      </c>
    </row>
    <row r="784" spans="1:3">
      <c r="A784" s="226" t="s">
        <v>340</v>
      </c>
      <c r="B784" s="226" t="s">
        <v>188</v>
      </c>
      <c r="C784" s="227">
        <v>2162</v>
      </c>
    </row>
    <row r="785" spans="1:3">
      <c r="A785" s="225" t="s">
        <v>407</v>
      </c>
      <c r="B785" s="225" t="s">
        <v>181</v>
      </c>
      <c r="C785" s="225">
        <v>2162</v>
      </c>
    </row>
    <row r="786" spans="1:3">
      <c r="A786" s="225" t="s">
        <v>407</v>
      </c>
      <c r="B786" s="225" t="s">
        <v>181</v>
      </c>
      <c r="C786" s="225">
        <v>2162</v>
      </c>
    </row>
    <row r="787" spans="1:3">
      <c r="A787" s="225" t="s">
        <v>407</v>
      </c>
      <c r="B787" s="225" t="s">
        <v>181</v>
      </c>
      <c r="C787" s="226">
        <v>2162</v>
      </c>
    </row>
    <row r="788" spans="1:3">
      <c r="A788" s="226" t="s">
        <v>340</v>
      </c>
      <c r="B788" s="226" t="s">
        <v>189</v>
      </c>
      <c r="C788" s="227">
        <v>2129</v>
      </c>
    </row>
    <row r="789" spans="1:3">
      <c r="A789" s="226" t="s">
        <v>340</v>
      </c>
      <c r="B789" s="226" t="s">
        <v>189</v>
      </c>
      <c r="C789" s="227">
        <v>2129</v>
      </c>
    </row>
    <row r="790" spans="1:3">
      <c r="A790" s="225" t="s">
        <v>407</v>
      </c>
      <c r="B790" s="225" t="s">
        <v>442</v>
      </c>
      <c r="C790" s="226">
        <v>3158</v>
      </c>
    </row>
    <row r="791" spans="1:3">
      <c r="A791" s="225" t="s">
        <v>407</v>
      </c>
      <c r="B791" s="225" t="s">
        <v>470</v>
      </c>
      <c r="C791" s="226">
        <v>6593</v>
      </c>
    </row>
    <row r="792" spans="1:3">
      <c r="A792" s="225" t="s">
        <v>340</v>
      </c>
      <c r="B792" s="225" t="s">
        <v>472</v>
      </c>
      <c r="C792" s="227">
        <v>12075</v>
      </c>
    </row>
    <row r="793" spans="1:3">
      <c r="A793" s="225" t="s">
        <v>407</v>
      </c>
      <c r="B793" s="225" t="s">
        <v>285</v>
      </c>
      <c r="C793" s="226">
        <v>3173</v>
      </c>
    </row>
    <row r="794" spans="1:3">
      <c r="A794" s="225" t="s">
        <v>407</v>
      </c>
      <c r="B794" s="225" t="s">
        <v>388</v>
      </c>
      <c r="C794" s="226">
        <v>1982</v>
      </c>
    </row>
    <row r="795" spans="1:3">
      <c r="A795" s="225" t="s">
        <v>407</v>
      </c>
      <c r="B795" s="225" t="s">
        <v>424</v>
      </c>
      <c r="C795" s="226">
        <v>1982</v>
      </c>
    </row>
    <row r="796" spans="1:3">
      <c r="A796" s="225" t="s">
        <v>407</v>
      </c>
      <c r="B796" s="225" t="s">
        <v>392</v>
      </c>
      <c r="C796" s="226">
        <v>3280</v>
      </c>
    </row>
    <row r="797" spans="1:3">
      <c r="A797" s="225" t="s">
        <v>407</v>
      </c>
      <c r="B797" s="225" t="s">
        <v>421</v>
      </c>
      <c r="C797" s="226">
        <v>2487</v>
      </c>
    </row>
    <row r="798" spans="1:3">
      <c r="A798" s="226" t="s">
        <v>340</v>
      </c>
      <c r="B798" s="226" t="s">
        <v>217</v>
      </c>
      <c r="C798" s="227">
        <v>1941</v>
      </c>
    </row>
    <row r="799" spans="1:3">
      <c r="A799" s="226" t="s">
        <v>340</v>
      </c>
      <c r="B799" s="226" t="s">
        <v>217</v>
      </c>
      <c r="C799" s="227">
        <v>1941</v>
      </c>
    </row>
    <row r="800" spans="1:3">
      <c r="A800" s="226" t="s">
        <v>340</v>
      </c>
      <c r="B800" s="226" t="s">
        <v>220</v>
      </c>
      <c r="C800" s="227">
        <v>2303</v>
      </c>
    </row>
    <row r="801" spans="1:3">
      <c r="A801" s="226" t="s">
        <v>340</v>
      </c>
      <c r="B801" s="226" t="s">
        <v>220</v>
      </c>
      <c r="C801" s="227">
        <v>2303</v>
      </c>
    </row>
    <row r="802" spans="1:3">
      <c r="A802" s="225" t="s">
        <v>407</v>
      </c>
      <c r="B802" s="225" t="s">
        <v>401</v>
      </c>
      <c r="C802" s="226">
        <v>8351</v>
      </c>
    </row>
    <row r="803" spans="1:3">
      <c r="A803" s="226" t="s">
        <v>340</v>
      </c>
      <c r="B803" s="226" t="s">
        <v>226</v>
      </c>
      <c r="C803" s="227">
        <v>2230</v>
      </c>
    </row>
    <row r="804" spans="1:3">
      <c r="A804" s="226" t="s">
        <v>340</v>
      </c>
      <c r="B804" s="226" t="s">
        <v>226</v>
      </c>
      <c r="C804" s="227">
        <v>2230</v>
      </c>
    </row>
    <row r="805" spans="1:3">
      <c r="A805" s="225" t="s">
        <v>407</v>
      </c>
      <c r="B805" s="225" t="s">
        <v>392</v>
      </c>
      <c r="C805" s="225">
        <v>3280</v>
      </c>
    </row>
    <row r="806" spans="1:3">
      <c r="A806" s="225" t="s">
        <v>407</v>
      </c>
      <c r="B806" s="225" t="s">
        <v>271</v>
      </c>
      <c r="C806" s="225">
        <v>754</v>
      </c>
    </row>
    <row r="807" spans="1:3">
      <c r="A807" s="225" t="s">
        <v>407</v>
      </c>
      <c r="B807" s="225" t="s">
        <v>357</v>
      </c>
      <c r="C807" s="225">
        <v>12057</v>
      </c>
    </row>
    <row r="808" spans="1:3">
      <c r="A808" s="225" t="s">
        <v>407</v>
      </c>
      <c r="B808" s="225" t="s">
        <v>284</v>
      </c>
      <c r="C808" s="225">
        <v>8180</v>
      </c>
    </row>
    <row r="809" spans="1:3">
      <c r="A809" s="225" t="s">
        <v>407</v>
      </c>
      <c r="B809" s="225" t="s">
        <v>350</v>
      </c>
      <c r="C809" s="225">
        <v>7523</v>
      </c>
    </row>
    <row r="810" spans="1:3">
      <c r="A810" s="225" t="s">
        <v>407</v>
      </c>
      <c r="B810" s="225" t="s">
        <v>441</v>
      </c>
      <c r="C810" s="225">
        <v>14267</v>
      </c>
    </row>
    <row r="811" spans="1:3">
      <c r="A811" s="225" t="s">
        <v>407</v>
      </c>
      <c r="B811" s="225" t="s">
        <v>403</v>
      </c>
      <c r="C811" s="225">
        <v>6300</v>
      </c>
    </row>
    <row r="812" spans="1:3">
      <c r="A812" s="225" t="s">
        <v>423</v>
      </c>
      <c r="B812" s="225" t="s">
        <v>379</v>
      </c>
      <c r="C812" s="226">
        <v>6619</v>
      </c>
    </row>
    <row r="813" spans="1:3">
      <c r="A813" s="225" t="s">
        <v>423</v>
      </c>
      <c r="B813" s="225" t="s">
        <v>476</v>
      </c>
      <c r="C813" s="226">
        <v>1654</v>
      </c>
    </row>
    <row r="814" spans="1:3">
      <c r="A814" s="225" t="s">
        <v>423</v>
      </c>
      <c r="B814" s="225" t="s">
        <v>388</v>
      </c>
      <c r="C814" s="226">
        <v>4639</v>
      </c>
    </row>
    <row r="815" spans="1:3">
      <c r="A815" s="225" t="s">
        <v>423</v>
      </c>
      <c r="B815" s="225" t="s">
        <v>181</v>
      </c>
      <c r="C815" s="226">
        <v>4098</v>
      </c>
    </row>
    <row r="816" spans="1:3">
      <c r="A816" s="225" t="s">
        <v>423</v>
      </c>
      <c r="B816" s="225" t="s">
        <v>388</v>
      </c>
      <c r="C816" s="226">
        <v>4639</v>
      </c>
    </row>
    <row r="817" spans="1:3">
      <c r="A817" s="225" t="s">
        <v>423</v>
      </c>
      <c r="B817" s="225" t="s">
        <v>424</v>
      </c>
      <c r="C817" s="226">
        <v>4639</v>
      </c>
    </row>
    <row r="818" spans="1:3">
      <c r="A818" s="225" t="s">
        <v>423</v>
      </c>
      <c r="B818" s="225" t="s">
        <v>277</v>
      </c>
      <c r="C818" s="226">
        <v>15732</v>
      </c>
    </row>
    <row r="819" spans="1:3">
      <c r="A819" s="225" t="s">
        <v>423</v>
      </c>
      <c r="B819" s="225" t="s">
        <v>181</v>
      </c>
      <c r="C819" s="226">
        <v>4098</v>
      </c>
    </row>
    <row r="820" spans="1:3">
      <c r="A820" s="225" t="s">
        <v>423</v>
      </c>
      <c r="B820" s="225" t="s">
        <v>388</v>
      </c>
      <c r="C820" s="226">
        <v>4639</v>
      </c>
    </row>
    <row r="821" spans="1:3">
      <c r="A821" s="225" t="s">
        <v>423</v>
      </c>
      <c r="B821" s="225" t="s">
        <v>424</v>
      </c>
      <c r="C821" s="226">
        <v>4639</v>
      </c>
    </row>
    <row r="822" spans="1:3">
      <c r="A822" s="225" t="s">
        <v>423</v>
      </c>
      <c r="B822" s="225" t="s">
        <v>425</v>
      </c>
      <c r="C822" s="226">
        <v>4639</v>
      </c>
    </row>
    <row r="823" spans="1:3">
      <c r="A823" s="225" t="s">
        <v>341</v>
      </c>
      <c r="B823" s="225" t="s">
        <v>188</v>
      </c>
      <c r="C823" s="227">
        <v>9066</v>
      </c>
    </row>
    <row r="824" spans="1:3">
      <c r="A824" s="225" t="s">
        <v>408</v>
      </c>
      <c r="B824" s="225" t="s">
        <v>181</v>
      </c>
      <c r="C824" s="225">
        <v>9066</v>
      </c>
    </row>
    <row r="825" spans="1:3">
      <c r="A825" s="225" t="s">
        <v>501</v>
      </c>
      <c r="B825" s="225" t="s">
        <v>291</v>
      </c>
      <c r="C825" s="226">
        <v>726</v>
      </c>
    </row>
    <row r="826" spans="1:3">
      <c r="A826" s="225" t="s">
        <v>501</v>
      </c>
      <c r="B826" s="225" t="s">
        <v>291</v>
      </c>
      <c r="C826" s="226">
        <v>726</v>
      </c>
    </row>
    <row r="827" spans="1:3">
      <c r="A827" s="225" t="s">
        <v>291</v>
      </c>
      <c r="B827" s="225" t="s">
        <v>290</v>
      </c>
      <c r="C827" s="226">
        <v>660</v>
      </c>
    </row>
    <row r="828" spans="1:3">
      <c r="A828" s="225" t="s">
        <v>291</v>
      </c>
      <c r="B828" s="225" t="s">
        <v>453</v>
      </c>
      <c r="C828" s="226">
        <v>666</v>
      </c>
    </row>
    <row r="829" spans="1:3">
      <c r="A829" s="225" t="s">
        <v>291</v>
      </c>
      <c r="B829" s="225" t="s">
        <v>285</v>
      </c>
      <c r="C829" s="226">
        <v>2182</v>
      </c>
    </row>
    <row r="830" spans="1:3">
      <c r="A830" s="225" t="s">
        <v>291</v>
      </c>
      <c r="B830" s="225" t="s">
        <v>433</v>
      </c>
      <c r="C830" s="226">
        <v>726</v>
      </c>
    </row>
    <row r="831" spans="1:3">
      <c r="A831" s="225" t="s">
        <v>291</v>
      </c>
      <c r="B831" s="225" t="s">
        <v>501</v>
      </c>
      <c r="C831" s="226">
        <v>726</v>
      </c>
    </row>
    <row r="832" spans="1:3">
      <c r="A832" s="225" t="s">
        <v>291</v>
      </c>
      <c r="B832" s="225" t="s">
        <v>485</v>
      </c>
      <c r="C832" s="226">
        <v>726</v>
      </c>
    </row>
    <row r="833" spans="1:3">
      <c r="A833" s="225" t="s">
        <v>291</v>
      </c>
      <c r="B833" s="225" t="s">
        <v>290</v>
      </c>
      <c r="C833" s="226">
        <v>660</v>
      </c>
    </row>
    <row r="834" spans="1:3">
      <c r="A834" s="225" t="s">
        <v>291</v>
      </c>
      <c r="B834" s="225" t="s">
        <v>453</v>
      </c>
      <c r="C834" s="226">
        <v>666</v>
      </c>
    </row>
    <row r="835" spans="1:3">
      <c r="A835" s="225" t="s">
        <v>291</v>
      </c>
      <c r="B835" s="225" t="s">
        <v>285</v>
      </c>
      <c r="C835" s="226">
        <v>2182</v>
      </c>
    </row>
    <row r="836" spans="1:3">
      <c r="A836" s="225" t="s">
        <v>291</v>
      </c>
      <c r="B836" s="225" t="s">
        <v>464</v>
      </c>
      <c r="C836" s="226">
        <v>2182</v>
      </c>
    </row>
    <row r="837" spans="1:3">
      <c r="A837" s="225" t="s">
        <v>291</v>
      </c>
      <c r="B837" s="225" t="s">
        <v>433</v>
      </c>
      <c r="C837" s="226">
        <v>726</v>
      </c>
    </row>
    <row r="838" spans="1:3">
      <c r="A838" s="225" t="s">
        <v>291</v>
      </c>
      <c r="B838" s="225" t="s">
        <v>501</v>
      </c>
      <c r="C838" s="226">
        <v>726</v>
      </c>
    </row>
    <row r="839" spans="1:3">
      <c r="A839" s="225" t="s">
        <v>235</v>
      </c>
      <c r="B839" s="225" t="s">
        <v>181</v>
      </c>
      <c r="C839" s="226">
        <v>145</v>
      </c>
    </row>
    <row r="840" spans="1:3">
      <c r="A840" s="225" t="s">
        <v>409</v>
      </c>
      <c r="B840" s="225" t="s">
        <v>181</v>
      </c>
      <c r="C840" s="225">
        <v>16352</v>
      </c>
    </row>
    <row r="841" spans="1:3">
      <c r="A841" s="225" t="s">
        <v>278</v>
      </c>
      <c r="B841" s="225" t="s">
        <v>439</v>
      </c>
      <c r="C841" s="226">
        <v>3000</v>
      </c>
    </row>
    <row r="842" spans="1:3">
      <c r="A842" s="225" t="s">
        <v>278</v>
      </c>
      <c r="B842" s="225" t="s">
        <v>284</v>
      </c>
      <c r="C842" s="226">
        <v>6199</v>
      </c>
    </row>
    <row r="843" spans="1:3">
      <c r="A843" s="225" t="s">
        <v>278</v>
      </c>
      <c r="B843" s="225" t="s">
        <v>388</v>
      </c>
      <c r="C843" s="226">
        <v>6985</v>
      </c>
    </row>
    <row r="844" spans="1:3">
      <c r="A844" s="225" t="s">
        <v>278</v>
      </c>
      <c r="B844" s="225" t="s">
        <v>450</v>
      </c>
      <c r="C844" s="226">
        <v>9718</v>
      </c>
    </row>
    <row r="845" spans="1:3">
      <c r="A845" s="225" t="s">
        <v>278</v>
      </c>
      <c r="B845" s="225" t="s">
        <v>274</v>
      </c>
      <c r="C845" s="226">
        <v>9327</v>
      </c>
    </row>
    <row r="846" spans="1:3">
      <c r="A846" s="225" t="s">
        <v>278</v>
      </c>
      <c r="B846" s="225" t="s">
        <v>439</v>
      </c>
      <c r="C846" s="226">
        <v>3000</v>
      </c>
    </row>
    <row r="847" spans="1:3">
      <c r="A847" s="225" t="s">
        <v>278</v>
      </c>
      <c r="B847" s="225" t="s">
        <v>388</v>
      </c>
      <c r="C847" s="226">
        <v>6985</v>
      </c>
    </row>
    <row r="848" spans="1:3">
      <c r="A848" s="225" t="s">
        <v>278</v>
      </c>
      <c r="B848" s="225" t="s">
        <v>388</v>
      </c>
      <c r="C848" s="226">
        <v>6985</v>
      </c>
    </row>
    <row r="849" spans="1:3">
      <c r="A849" s="225" t="s">
        <v>278</v>
      </c>
      <c r="B849" s="225" t="s">
        <v>424</v>
      </c>
      <c r="C849" s="226">
        <v>6989</v>
      </c>
    </row>
    <row r="850" spans="1:3">
      <c r="A850" s="225" t="s">
        <v>278</v>
      </c>
      <c r="B850" s="225" t="s">
        <v>450</v>
      </c>
      <c r="C850" s="226">
        <v>9718</v>
      </c>
    </row>
    <row r="851" spans="1:3">
      <c r="A851" s="225" t="s">
        <v>342</v>
      </c>
      <c r="B851" s="225" t="s">
        <v>188</v>
      </c>
      <c r="C851" s="227">
        <v>8850</v>
      </c>
    </row>
    <row r="852" spans="1:3">
      <c r="A852" s="225" t="s">
        <v>410</v>
      </c>
      <c r="B852" s="225" t="s">
        <v>181</v>
      </c>
      <c r="C852" s="225">
        <v>8850</v>
      </c>
    </row>
    <row r="853" spans="1:3">
      <c r="A853" s="225" t="s">
        <v>282</v>
      </c>
      <c r="B853" s="225" t="s">
        <v>281</v>
      </c>
      <c r="C853" s="226">
        <v>9329</v>
      </c>
    </row>
    <row r="854" spans="1:3">
      <c r="A854" s="225" t="s">
        <v>282</v>
      </c>
      <c r="B854" s="225" t="s">
        <v>492</v>
      </c>
      <c r="C854" s="226">
        <v>6985</v>
      </c>
    </row>
    <row r="855" spans="1:3">
      <c r="A855" s="225" t="s">
        <v>282</v>
      </c>
      <c r="B855" s="225" t="s">
        <v>277</v>
      </c>
      <c r="C855" s="226">
        <v>9721</v>
      </c>
    </row>
    <row r="856" spans="1:3">
      <c r="A856" s="225" t="s">
        <v>282</v>
      </c>
      <c r="B856" s="225" t="s">
        <v>277</v>
      </c>
      <c r="C856" s="226">
        <v>9721</v>
      </c>
    </row>
    <row r="857" spans="1:3">
      <c r="A857" s="225" t="s">
        <v>279</v>
      </c>
      <c r="B857" s="225" t="s">
        <v>424</v>
      </c>
      <c r="C857" s="226">
        <v>6985</v>
      </c>
    </row>
    <row r="858" spans="1:3">
      <c r="A858" s="225" t="s">
        <v>279</v>
      </c>
      <c r="B858" s="225" t="s">
        <v>274</v>
      </c>
      <c r="C858" s="226">
        <v>9329</v>
      </c>
    </row>
    <row r="859" spans="1:3">
      <c r="A859" s="225" t="s">
        <v>500</v>
      </c>
      <c r="B859" s="225" t="s">
        <v>289</v>
      </c>
      <c r="C859" s="226">
        <v>749</v>
      </c>
    </row>
    <row r="860" spans="1:3">
      <c r="A860" s="225" t="s">
        <v>500</v>
      </c>
      <c r="B860" s="225" t="s">
        <v>289</v>
      </c>
      <c r="C860" s="226">
        <v>749</v>
      </c>
    </row>
    <row r="861" spans="1:3">
      <c r="A861" s="226" t="s">
        <v>343</v>
      </c>
      <c r="B861" s="226" t="s">
        <v>188</v>
      </c>
      <c r="C861" s="227">
        <v>2004</v>
      </c>
    </row>
    <row r="862" spans="1:3">
      <c r="A862" s="225" t="s">
        <v>411</v>
      </c>
      <c r="B862" s="225" t="s">
        <v>181</v>
      </c>
      <c r="C862" s="225">
        <v>2004</v>
      </c>
    </row>
    <row r="863" spans="1:3">
      <c r="A863" s="225" t="s">
        <v>447</v>
      </c>
      <c r="B863" s="225" t="s">
        <v>446</v>
      </c>
      <c r="C863" s="226">
        <v>25</v>
      </c>
    </row>
    <row r="864" spans="1:3">
      <c r="A864" s="225" t="s">
        <v>447</v>
      </c>
      <c r="B864" s="225" t="s">
        <v>455</v>
      </c>
      <c r="C864" s="226">
        <v>183</v>
      </c>
    </row>
    <row r="865" spans="1:3">
      <c r="A865" s="225" t="s">
        <v>447</v>
      </c>
      <c r="B865" s="225" t="s">
        <v>285</v>
      </c>
      <c r="C865" s="226">
        <v>868</v>
      </c>
    </row>
    <row r="866" spans="1:3">
      <c r="A866" s="225" t="s">
        <v>447</v>
      </c>
      <c r="B866" s="225" t="s">
        <v>480</v>
      </c>
      <c r="C866" s="226">
        <v>749</v>
      </c>
    </row>
    <row r="867" spans="1:3">
      <c r="A867" s="225" t="s">
        <v>447</v>
      </c>
      <c r="B867" s="225" t="s">
        <v>502</v>
      </c>
      <c r="C867" s="226">
        <v>320</v>
      </c>
    </row>
    <row r="868" spans="1:3">
      <c r="A868" s="225" t="s">
        <v>447</v>
      </c>
      <c r="B868" s="225" t="s">
        <v>446</v>
      </c>
      <c r="C868" s="226">
        <v>25</v>
      </c>
    </row>
    <row r="869" spans="1:3">
      <c r="A869" s="225" t="s">
        <v>447</v>
      </c>
      <c r="B869" s="225" t="s">
        <v>455</v>
      </c>
      <c r="C869" s="226">
        <v>183</v>
      </c>
    </row>
    <row r="870" spans="1:3">
      <c r="A870" s="225" t="s">
        <v>447</v>
      </c>
      <c r="B870" s="225" t="s">
        <v>285</v>
      </c>
      <c r="C870" s="226">
        <v>868</v>
      </c>
    </row>
    <row r="871" spans="1:3">
      <c r="A871" s="225" t="s">
        <v>447</v>
      </c>
      <c r="B871" s="225" t="s">
        <v>502</v>
      </c>
      <c r="C871" s="226">
        <v>320</v>
      </c>
    </row>
    <row r="872" spans="1:3">
      <c r="A872" s="225" t="s">
        <v>412</v>
      </c>
      <c r="B872" s="225" t="s">
        <v>181</v>
      </c>
      <c r="C872" s="225">
        <v>13996</v>
      </c>
    </row>
    <row r="873" spans="1:3">
      <c r="A873" s="225" t="s">
        <v>489</v>
      </c>
      <c r="B873" s="225" t="s">
        <v>388</v>
      </c>
      <c r="C873" s="226">
        <v>169</v>
      </c>
    </row>
    <row r="874" spans="1:3">
      <c r="A874" s="225" t="s">
        <v>489</v>
      </c>
      <c r="B874" s="225" t="s">
        <v>424</v>
      </c>
      <c r="C874" s="226">
        <v>169</v>
      </c>
    </row>
    <row r="875" spans="1:3">
      <c r="A875" s="225" t="s">
        <v>490</v>
      </c>
      <c r="B875" s="225" t="s">
        <v>388</v>
      </c>
      <c r="C875" s="226">
        <v>169</v>
      </c>
    </row>
    <row r="876" spans="1:3">
      <c r="A876" s="225" t="s">
        <v>434</v>
      </c>
      <c r="B876" s="225" t="s">
        <v>271</v>
      </c>
      <c r="C876" s="225">
        <v>1114</v>
      </c>
    </row>
    <row r="877" spans="1:3">
      <c r="A877" s="225" t="s">
        <v>344</v>
      </c>
      <c r="B877" s="225" t="s">
        <v>337</v>
      </c>
      <c r="C877" s="227">
        <v>12828</v>
      </c>
    </row>
    <row r="878" spans="1:3">
      <c r="A878" s="226" t="s">
        <v>344</v>
      </c>
      <c r="B878" s="226" t="s">
        <v>188</v>
      </c>
      <c r="C878" s="227">
        <v>11374</v>
      </c>
    </row>
    <row r="879" spans="1:3">
      <c r="A879" s="226" t="s">
        <v>344</v>
      </c>
      <c r="B879" s="226" t="s">
        <v>188</v>
      </c>
      <c r="C879" s="227">
        <v>11374</v>
      </c>
    </row>
    <row r="880" spans="1:3">
      <c r="A880" s="225" t="s">
        <v>413</v>
      </c>
      <c r="B880" s="225" t="s">
        <v>181</v>
      </c>
      <c r="C880" s="225">
        <v>11374</v>
      </c>
    </row>
    <row r="881" spans="1:3">
      <c r="A881" s="225" t="s">
        <v>413</v>
      </c>
      <c r="B881" s="225" t="s">
        <v>181</v>
      </c>
      <c r="C881" s="225">
        <v>11374</v>
      </c>
    </row>
    <row r="882" spans="1:3">
      <c r="A882" s="225" t="s">
        <v>502</v>
      </c>
      <c r="B882" s="225" t="s">
        <v>447</v>
      </c>
      <c r="C882" s="226">
        <v>320</v>
      </c>
    </row>
    <row r="883" spans="1:3">
      <c r="A883" s="225" t="s">
        <v>502</v>
      </c>
      <c r="B883" s="225" t="s">
        <v>447</v>
      </c>
      <c r="C883" s="226">
        <v>320</v>
      </c>
    </row>
    <row r="884" spans="1:3">
      <c r="A884" s="225" t="s">
        <v>345</v>
      </c>
      <c r="B884" s="225" t="s">
        <v>296</v>
      </c>
      <c r="C884" s="227">
        <v>18526</v>
      </c>
    </row>
    <row r="885" spans="1:3">
      <c r="A885" s="225" t="s">
        <v>414</v>
      </c>
      <c r="B885" s="225" t="s">
        <v>181</v>
      </c>
      <c r="C885" s="225">
        <v>18526</v>
      </c>
    </row>
    <row r="886" spans="1:3">
      <c r="A886" s="225" t="s">
        <v>415</v>
      </c>
      <c r="B886" s="225" t="s">
        <v>181</v>
      </c>
      <c r="C886" s="225">
        <v>9511</v>
      </c>
    </row>
    <row r="887" spans="1:3">
      <c r="A887" s="225" t="s">
        <v>484</v>
      </c>
      <c r="B887" s="225" t="s">
        <v>285</v>
      </c>
      <c r="C887" s="226">
        <v>968</v>
      </c>
    </row>
    <row r="888" spans="1:3">
      <c r="A888" s="225" t="s">
        <v>484</v>
      </c>
      <c r="B888" s="225" t="s">
        <v>499</v>
      </c>
      <c r="C888" s="226">
        <v>271</v>
      </c>
    </row>
    <row r="889" spans="1:3">
      <c r="A889" s="225" t="s">
        <v>484</v>
      </c>
      <c r="B889" s="225" t="s">
        <v>499</v>
      </c>
      <c r="C889" s="226">
        <v>271</v>
      </c>
    </row>
    <row r="890" spans="1:3">
      <c r="A890" s="225" t="s">
        <v>481</v>
      </c>
      <c r="B890" s="225" t="s">
        <v>486</v>
      </c>
      <c r="C890" s="226">
        <v>847</v>
      </c>
    </row>
    <row r="891" spans="1:3">
      <c r="A891" s="225" t="s">
        <v>481</v>
      </c>
      <c r="B891" s="225" t="s">
        <v>388</v>
      </c>
      <c r="C891" s="226">
        <v>2104</v>
      </c>
    </row>
    <row r="892" spans="1:3">
      <c r="A892" s="225" t="s">
        <v>481</v>
      </c>
      <c r="B892" s="225" t="s">
        <v>285</v>
      </c>
      <c r="C892" s="226">
        <v>847</v>
      </c>
    </row>
    <row r="893" spans="1:3">
      <c r="A893" s="225" t="s">
        <v>481</v>
      </c>
      <c r="B893" s="225" t="s">
        <v>424</v>
      </c>
      <c r="C893" s="226">
        <v>2104</v>
      </c>
    </row>
    <row r="894" spans="1:3">
      <c r="A894" s="225" t="s">
        <v>346</v>
      </c>
      <c r="B894" s="225" t="s">
        <v>296</v>
      </c>
      <c r="C894" s="227">
        <v>18458</v>
      </c>
    </row>
    <row r="895" spans="1:3">
      <c r="A895" s="225" t="s">
        <v>416</v>
      </c>
      <c r="B895" s="225" t="s">
        <v>181</v>
      </c>
      <c r="C895" s="225">
        <v>18458</v>
      </c>
    </row>
    <row r="896" spans="1:3">
      <c r="A896" s="225" t="s">
        <v>429</v>
      </c>
      <c r="B896" s="225" t="s">
        <v>295</v>
      </c>
      <c r="C896" s="227">
        <v>14177</v>
      </c>
    </row>
    <row r="897" spans="1:3">
      <c r="A897" s="225" t="s">
        <v>347</v>
      </c>
      <c r="B897" s="225" t="s">
        <v>296</v>
      </c>
      <c r="C897" s="227">
        <v>14176</v>
      </c>
    </row>
    <row r="898" spans="1:3">
      <c r="A898" s="225" t="s">
        <v>417</v>
      </c>
      <c r="B898" s="225" t="s">
        <v>181</v>
      </c>
      <c r="C898" s="225">
        <v>14176</v>
      </c>
    </row>
    <row r="899" spans="1:3">
      <c r="A899" s="226" t="s">
        <v>226</v>
      </c>
      <c r="B899" s="226" t="s">
        <v>299</v>
      </c>
      <c r="C899" s="227">
        <v>2514</v>
      </c>
    </row>
    <row r="900" spans="1:3">
      <c r="A900" s="226" t="s">
        <v>226</v>
      </c>
      <c r="B900" s="226" t="s">
        <v>299</v>
      </c>
      <c r="C900" s="227">
        <v>2514</v>
      </c>
    </row>
    <row r="901" spans="1:3">
      <c r="A901" s="226" t="s">
        <v>226</v>
      </c>
      <c r="B901" s="226" t="s">
        <v>436</v>
      </c>
      <c r="C901" s="227">
        <v>2467</v>
      </c>
    </row>
    <row r="902" spans="1:3">
      <c r="A902" s="226" t="s">
        <v>226</v>
      </c>
      <c r="B902" s="226" t="s">
        <v>305</v>
      </c>
      <c r="C902" s="227">
        <v>2592</v>
      </c>
    </row>
    <row r="903" spans="1:3">
      <c r="A903" s="226" t="s">
        <v>226</v>
      </c>
      <c r="B903" s="226" t="s">
        <v>309</v>
      </c>
      <c r="C903" s="227">
        <v>2426</v>
      </c>
    </row>
    <row r="904" spans="1:3">
      <c r="A904" s="226" t="s">
        <v>226</v>
      </c>
      <c r="B904" s="226" t="s">
        <v>309</v>
      </c>
      <c r="C904" s="227">
        <v>2426</v>
      </c>
    </row>
    <row r="905" spans="1:3">
      <c r="A905" s="226" t="s">
        <v>226</v>
      </c>
      <c r="B905" s="226" t="s">
        <v>456</v>
      </c>
      <c r="C905" s="227">
        <v>3210</v>
      </c>
    </row>
    <row r="906" spans="1:3">
      <c r="A906" s="226" t="s">
        <v>226</v>
      </c>
      <c r="B906" s="226" t="s">
        <v>320</v>
      </c>
      <c r="C906" s="227">
        <v>2592</v>
      </c>
    </row>
    <row r="907" spans="1:3">
      <c r="A907" s="226" t="s">
        <v>226</v>
      </c>
      <c r="B907" s="226" t="s">
        <v>320</v>
      </c>
      <c r="C907" s="227">
        <v>2592</v>
      </c>
    </row>
    <row r="908" spans="1:3">
      <c r="A908" s="226" t="s">
        <v>226</v>
      </c>
      <c r="B908" s="226" t="s">
        <v>322</v>
      </c>
      <c r="C908" s="227">
        <v>2636</v>
      </c>
    </row>
    <row r="909" spans="1:3">
      <c r="A909" s="226" t="s">
        <v>226</v>
      </c>
      <c r="B909" s="226" t="s">
        <v>322</v>
      </c>
      <c r="C909" s="227">
        <v>2636</v>
      </c>
    </row>
    <row r="910" spans="1:3">
      <c r="A910" s="226" t="s">
        <v>226</v>
      </c>
      <c r="B910" s="226" t="s">
        <v>340</v>
      </c>
      <c r="C910" s="227">
        <v>2230</v>
      </c>
    </row>
    <row r="911" spans="1:3">
      <c r="A911" s="226" t="s">
        <v>226</v>
      </c>
      <c r="B911" s="226" t="s">
        <v>340</v>
      </c>
      <c r="C911" s="227">
        <v>2230</v>
      </c>
    </row>
    <row r="912" spans="1:3">
      <c r="A912" s="225" t="s">
        <v>246</v>
      </c>
      <c r="B912" s="225" t="s">
        <v>181</v>
      </c>
      <c r="C912" s="226">
        <v>481</v>
      </c>
    </row>
    <row r="913" spans="1:3">
      <c r="A913" s="225" t="s">
        <v>246</v>
      </c>
      <c r="B913" s="225" t="s">
        <v>181</v>
      </c>
      <c r="C913" s="226">
        <v>481</v>
      </c>
    </row>
    <row r="914" spans="1:3">
      <c r="A914" s="225" t="s">
        <v>454</v>
      </c>
      <c r="B914" s="225" t="s">
        <v>467</v>
      </c>
      <c r="C914" s="225">
        <v>856</v>
      </c>
    </row>
    <row r="915" spans="1:3">
      <c r="A915" s="225" t="s">
        <v>454</v>
      </c>
      <c r="B915" s="225" t="s">
        <v>439</v>
      </c>
      <c r="C915" s="225">
        <v>856</v>
      </c>
    </row>
    <row r="916" spans="1:3">
      <c r="A916" s="225" t="s">
        <v>485</v>
      </c>
      <c r="B916" s="225" t="s">
        <v>285</v>
      </c>
      <c r="C916" s="226">
        <v>2236</v>
      </c>
    </row>
    <row r="917" spans="1:3">
      <c r="A917" s="225" t="s">
        <v>485</v>
      </c>
      <c r="B917" s="225" t="s">
        <v>291</v>
      </c>
      <c r="C917" s="226">
        <v>726</v>
      </c>
    </row>
    <row r="918" spans="1:3">
      <c r="A918" s="225" t="s">
        <v>273</v>
      </c>
      <c r="B918" s="225" t="s">
        <v>270</v>
      </c>
      <c r="C918" s="226">
        <v>4785</v>
      </c>
    </row>
    <row r="919" spans="1:3">
      <c r="A919" s="225" t="s">
        <v>273</v>
      </c>
      <c r="B919" s="225" t="s">
        <v>272</v>
      </c>
      <c r="C919" s="226">
        <v>230</v>
      </c>
    </row>
    <row r="920" spans="1:3">
      <c r="A920" s="225" t="s">
        <v>273</v>
      </c>
      <c r="B920" s="225" t="s">
        <v>296</v>
      </c>
      <c r="C920" s="227">
        <v>19071</v>
      </c>
    </row>
    <row r="921" spans="1:3">
      <c r="A921" s="225" t="s">
        <v>273</v>
      </c>
      <c r="B921" s="225" t="s">
        <v>181</v>
      </c>
      <c r="C921" s="225">
        <v>19071</v>
      </c>
    </row>
  </sheetData>
  <mergeCells count="3">
    <mergeCell ref="E33:F33"/>
    <mergeCell ref="E59:F59"/>
    <mergeCell ref="E107:F107"/>
  </mergeCells>
  <hyperlinks>
    <hyperlink ref="A2" r:id="rId1" xr:uid="{4BFA6F92-F42E-440B-BF2B-13AABB7B86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044F9-9606-419A-B72B-C80482DF33FB}">
  <sheetPr>
    <tabColor rgb="FFF9FBB8"/>
  </sheetPr>
  <dimension ref="A2:M179"/>
  <sheetViews>
    <sheetView topLeftCell="A19" zoomScale="88" zoomScaleNormal="88" workbookViewId="0">
      <selection activeCell="C28" sqref="C28"/>
    </sheetView>
  </sheetViews>
  <sheetFormatPr defaultColWidth="10.796875" defaultRowHeight="21"/>
  <cols>
    <col min="1" max="1" width="5.5" style="147" customWidth="1"/>
    <col min="2" max="2" width="12.5" style="147" customWidth="1"/>
    <col min="3" max="3" width="10.5" style="147" customWidth="1"/>
    <col min="4" max="4" width="8" style="147" customWidth="1"/>
    <col min="5" max="6" width="10.796875" style="147"/>
    <col min="7" max="7" width="36.19921875" style="147" customWidth="1"/>
    <col min="8" max="8" width="10.796875" style="147"/>
    <col min="9" max="9" width="32.5" style="147" customWidth="1"/>
    <col min="10" max="10" width="14.5" style="147" customWidth="1"/>
    <col min="11" max="11" width="44.69921875" style="147" customWidth="1"/>
    <col min="12" max="12" width="15.69921875" style="147" customWidth="1"/>
    <col min="13" max="13" width="20" style="147" customWidth="1"/>
    <col min="14" max="14" width="14.69921875" style="147" customWidth="1"/>
    <col min="15" max="15" width="13.19921875" style="147" customWidth="1"/>
    <col min="16" max="16384" width="10.796875" style="147"/>
  </cols>
  <sheetData>
    <row r="2" spans="1:12" ht="112.95" customHeight="1">
      <c r="B2" s="259" t="s">
        <v>550</v>
      </c>
      <c r="C2" s="259"/>
    </row>
    <row r="3" spans="1:12" ht="40.049999999999997" customHeight="1">
      <c r="B3" s="148" t="s">
        <v>650</v>
      </c>
      <c r="C3" s="149"/>
      <c r="D3" s="149"/>
      <c r="E3" s="149"/>
      <c r="F3" s="149"/>
      <c r="G3" s="149"/>
      <c r="H3" s="149"/>
      <c r="I3" s="150"/>
    </row>
    <row r="4" spans="1:12">
      <c r="A4" s="151"/>
      <c r="B4" s="152" t="s">
        <v>128</v>
      </c>
      <c r="C4" s="153"/>
      <c r="D4" s="153"/>
      <c r="E4" s="153"/>
      <c r="F4" s="153"/>
      <c r="G4" s="153"/>
      <c r="H4" s="153"/>
      <c r="I4" s="154"/>
      <c r="J4" s="151"/>
      <c r="K4" s="151"/>
      <c r="L4" s="151"/>
    </row>
    <row r="5" spans="1:12" ht="34.950000000000003" customHeight="1">
      <c r="A5" s="151"/>
      <c r="B5" s="155" t="s">
        <v>129</v>
      </c>
      <c r="C5" s="156"/>
      <c r="D5" s="156"/>
      <c r="E5" s="156"/>
      <c r="F5" s="156"/>
      <c r="G5" s="156"/>
      <c r="H5" s="156"/>
      <c r="I5" s="157"/>
      <c r="J5" s="151"/>
      <c r="K5" s="151"/>
      <c r="L5" s="151"/>
    </row>
    <row r="6" spans="1:12" ht="31.05" customHeight="1"/>
    <row r="7" spans="1:12" ht="31.05" customHeight="1">
      <c r="B7" s="158" t="s">
        <v>130</v>
      </c>
      <c r="C7" s="159"/>
      <c r="D7" s="159"/>
      <c r="E7" s="159"/>
      <c r="F7" s="159"/>
      <c r="G7" s="159"/>
      <c r="H7" s="159"/>
      <c r="I7" s="159"/>
      <c r="J7" s="159"/>
      <c r="K7" s="159"/>
      <c r="L7" s="160"/>
    </row>
    <row r="8" spans="1:12" ht="31.05" customHeight="1">
      <c r="B8" s="161"/>
      <c r="C8" s="162" t="s">
        <v>131</v>
      </c>
      <c r="D8" s="163"/>
      <c r="E8" s="163"/>
      <c r="F8" s="163"/>
      <c r="G8" s="163"/>
      <c r="H8" s="163"/>
      <c r="I8" s="163"/>
      <c r="J8" s="163"/>
      <c r="K8" s="163"/>
      <c r="L8" s="164"/>
    </row>
    <row r="9" spans="1:12" ht="24" customHeight="1">
      <c r="B9" s="161"/>
      <c r="C9" s="162" t="s">
        <v>651</v>
      </c>
      <c r="D9" s="163"/>
      <c r="E9" s="163"/>
      <c r="F9" s="163"/>
      <c r="G9" s="163"/>
      <c r="H9" s="163"/>
      <c r="I9" s="163"/>
      <c r="J9" s="163"/>
      <c r="K9" s="163"/>
      <c r="L9" s="164"/>
    </row>
    <row r="10" spans="1:12" ht="24" customHeight="1">
      <c r="B10" s="161"/>
      <c r="C10" s="162" t="s">
        <v>652</v>
      </c>
      <c r="D10" s="163"/>
      <c r="E10" s="163"/>
      <c r="F10" s="163"/>
      <c r="G10" s="163"/>
      <c r="H10" s="163"/>
      <c r="I10" s="163"/>
      <c r="J10" s="163"/>
      <c r="K10" s="163"/>
      <c r="L10" s="164"/>
    </row>
    <row r="11" spans="1:12" ht="22.95" customHeight="1">
      <c r="B11" s="165"/>
      <c r="C11" s="166" t="s">
        <v>132</v>
      </c>
      <c r="D11" s="167"/>
      <c r="E11" s="167"/>
      <c r="F11" s="167"/>
      <c r="G11" s="167"/>
      <c r="H11" s="167"/>
      <c r="I11" s="167"/>
      <c r="J11" s="167"/>
      <c r="K11" s="167"/>
      <c r="L11" s="168"/>
    </row>
    <row r="12" spans="1:12" ht="31.05" customHeight="1"/>
    <row r="13" spans="1:12" ht="31.2">
      <c r="B13" s="169" t="s">
        <v>133</v>
      </c>
      <c r="C13" s="170" t="s">
        <v>134</v>
      </c>
      <c r="D13" s="171"/>
      <c r="E13" s="172"/>
      <c r="F13" s="172"/>
      <c r="G13" s="173"/>
      <c r="H13" s="173"/>
      <c r="I13" s="173"/>
      <c r="J13" s="173"/>
      <c r="K13" s="173"/>
      <c r="L13" s="174"/>
    </row>
    <row r="14" spans="1:12">
      <c r="B14" s="175"/>
      <c r="C14" s="176" t="s">
        <v>135</v>
      </c>
      <c r="D14" s="176"/>
      <c r="E14" s="176"/>
      <c r="F14" s="176"/>
      <c r="G14" s="176"/>
      <c r="H14" s="176"/>
      <c r="I14" s="176"/>
      <c r="J14" s="176"/>
      <c r="K14" s="176"/>
      <c r="L14" s="177"/>
    </row>
    <row r="16" spans="1:12" ht="31.2">
      <c r="B16" s="178" t="s">
        <v>136</v>
      </c>
      <c r="C16" s="179" t="s">
        <v>653</v>
      </c>
      <c r="D16" s="180"/>
      <c r="E16" s="180"/>
      <c r="F16" s="180"/>
      <c r="G16" s="180"/>
      <c r="H16" s="181"/>
      <c r="I16" s="181"/>
      <c r="J16" s="181"/>
      <c r="K16" s="182"/>
    </row>
    <row r="17" spans="2:13" ht="24.6" customHeight="1">
      <c r="B17" s="183"/>
      <c r="C17" s="305" t="s">
        <v>654</v>
      </c>
      <c r="D17" s="305"/>
      <c r="E17" s="305"/>
      <c r="F17" s="305"/>
      <c r="G17" s="305"/>
      <c r="H17" s="305"/>
      <c r="I17" s="305"/>
      <c r="J17" s="305"/>
      <c r="K17" s="306"/>
    </row>
    <row r="19" spans="2:13" ht="31.2">
      <c r="B19" s="178" t="s">
        <v>137</v>
      </c>
      <c r="C19" s="179" t="s">
        <v>138</v>
      </c>
      <c r="D19" s="186"/>
      <c r="E19" s="181"/>
      <c r="F19" s="181"/>
      <c r="G19" s="181"/>
      <c r="H19" s="181"/>
      <c r="I19" s="181"/>
      <c r="J19" s="181"/>
      <c r="K19" s="182"/>
    </row>
    <row r="20" spans="2:13">
      <c r="B20" s="187"/>
      <c r="C20" s="188" t="s">
        <v>139</v>
      </c>
      <c r="D20" s="188"/>
      <c r="E20" s="188"/>
      <c r="F20" s="188"/>
      <c r="G20" s="188"/>
      <c r="H20" s="188"/>
      <c r="I20" s="188"/>
      <c r="J20" s="188"/>
      <c r="K20" s="189"/>
    </row>
    <row r="21" spans="2:13" ht="21" customHeight="1">
      <c r="B21" s="187"/>
      <c r="C21" s="190" t="s">
        <v>140</v>
      </c>
      <c r="D21" s="191"/>
      <c r="E21" s="191"/>
      <c r="F21" s="191"/>
      <c r="G21" s="191"/>
      <c r="H21" s="191"/>
      <c r="I21" s="188"/>
      <c r="J21" s="188"/>
      <c r="K21" s="189"/>
    </row>
    <row r="22" spans="2:13" ht="21" customHeight="1">
      <c r="B22" s="187"/>
      <c r="C22" s="303" t="s">
        <v>141</v>
      </c>
      <c r="D22" s="303"/>
      <c r="E22" s="303"/>
      <c r="F22" s="303"/>
      <c r="G22" s="303"/>
      <c r="H22" s="303"/>
      <c r="I22" s="303"/>
      <c r="J22" s="303"/>
      <c r="K22" s="304"/>
    </row>
    <row r="23" spans="2:13">
      <c r="B23" s="187"/>
      <c r="C23" s="188" t="s">
        <v>142</v>
      </c>
      <c r="D23" s="188"/>
      <c r="E23" s="188"/>
      <c r="F23" s="188"/>
      <c r="G23" s="188"/>
      <c r="H23" s="188"/>
      <c r="I23" s="188"/>
      <c r="J23" s="188"/>
      <c r="K23" s="189"/>
    </row>
    <row r="24" spans="2:13">
      <c r="B24" s="187"/>
      <c r="C24" s="188" t="s">
        <v>143</v>
      </c>
      <c r="D24" s="188"/>
      <c r="E24" s="188"/>
      <c r="F24" s="188"/>
      <c r="G24" s="188"/>
      <c r="H24" s="188"/>
      <c r="I24" s="188"/>
      <c r="J24" s="188"/>
      <c r="K24" s="189"/>
    </row>
    <row r="25" spans="2:13">
      <c r="B25" s="192"/>
      <c r="C25" s="193" t="s">
        <v>144</v>
      </c>
      <c r="D25" s="184"/>
      <c r="E25" s="184"/>
      <c r="F25" s="184"/>
      <c r="G25" s="184"/>
      <c r="H25" s="184"/>
      <c r="I25" s="184"/>
      <c r="J25" s="184"/>
      <c r="K25" s="185"/>
    </row>
    <row r="27" spans="2:13" ht="31.2">
      <c r="B27" s="169" t="s">
        <v>145</v>
      </c>
      <c r="C27" s="170" t="s">
        <v>146</v>
      </c>
      <c r="D27" s="171"/>
      <c r="E27" s="173"/>
      <c r="F27" s="173"/>
      <c r="G27" s="173"/>
      <c r="H27" s="173"/>
      <c r="I27" s="173"/>
      <c r="J27" s="173"/>
      <c r="K27" s="173"/>
      <c r="L27" s="173"/>
      <c r="M27" s="174"/>
    </row>
    <row r="28" spans="2:13">
      <c r="B28" s="175"/>
      <c r="C28" s="176" t="s">
        <v>655</v>
      </c>
      <c r="D28" s="194"/>
      <c r="E28" s="194"/>
      <c r="F28" s="194"/>
      <c r="G28" s="176"/>
      <c r="H28" s="176"/>
      <c r="I28" s="176"/>
      <c r="J28" s="176"/>
      <c r="K28" s="176"/>
      <c r="L28" s="176"/>
      <c r="M28" s="177"/>
    </row>
    <row r="31" spans="2:13">
      <c r="B31" s="195" t="s">
        <v>147</v>
      </c>
      <c r="E31" s="196" t="s">
        <v>148</v>
      </c>
    </row>
    <row r="33" spans="2:2">
      <c r="B33" s="197"/>
    </row>
    <row r="96" spans="1:4">
      <c r="A96" s="4"/>
      <c r="B96" s="4"/>
      <c r="C96" s="4"/>
      <c r="D96" s="4"/>
    </row>
    <row r="97" spans="1:4">
      <c r="A97" s="4"/>
      <c r="B97" s="4"/>
      <c r="C97" s="4"/>
      <c r="D97" s="4"/>
    </row>
    <row r="98" spans="1:4">
      <c r="A98" s="4"/>
      <c r="B98" s="4"/>
      <c r="C98" s="4"/>
      <c r="D98" s="4"/>
    </row>
    <row r="99" spans="1:4">
      <c r="A99" s="4"/>
      <c r="B99" s="4"/>
      <c r="C99" s="4"/>
      <c r="D99" s="4"/>
    </row>
    <row r="100" spans="1:4">
      <c r="A100" s="4"/>
      <c r="B100" s="4"/>
      <c r="C100" s="4"/>
      <c r="D100" s="4"/>
    </row>
    <row r="101" spans="1:4">
      <c r="A101" s="4"/>
      <c r="B101" s="4"/>
      <c r="C101" s="4"/>
      <c r="D101" s="4"/>
    </row>
    <row r="102" spans="1:4">
      <c r="A102" s="4"/>
      <c r="B102" s="4" t="s">
        <v>149</v>
      </c>
      <c r="C102" s="4"/>
      <c r="D102" s="4"/>
    </row>
    <row r="103" spans="1:4">
      <c r="A103" s="4"/>
      <c r="B103" s="4" t="s">
        <v>48</v>
      </c>
      <c r="C103" s="4"/>
      <c r="D103" s="4"/>
    </row>
    <row r="104" spans="1:4">
      <c r="A104" s="4"/>
      <c r="B104" s="198" t="s">
        <v>49</v>
      </c>
      <c r="C104" s="4"/>
      <c r="D104" s="4"/>
    </row>
    <row r="105" spans="1:4">
      <c r="A105" s="4"/>
      <c r="B105" s="198"/>
      <c r="C105" s="4"/>
      <c r="D105" s="4"/>
    </row>
    <row r="106" spans="1:4">
      <c r="A106" s="4"/>
      <c r="B106" s="198">
        <v>2017</v>
      </c>
      <c r="C106" s="4"/>
      <c r="D106" s="4"/>
    </row>
    <row r="107" spans="1:4">
      <c r="A107" s="4"/>
      <c r="B107" s="198">
        <v>2018</v>
      </c>
      <c r="C107" s="4"/>
      <c r="D107" s="4"/>
    </row>
    <row r="108" spans="1:4">
      <c r="A108" s="4"/>
      <c r="B108" s="198">
        <v>2019</v>
      </c>
      <c r="C108" s="4"/>
      <c r="D108" s="4"/>
    </row>
    <row r="109" spans="1:4">
      <c r="A109" s="4"/>
      <c r="B109" s="198">
        <v>2020</v>
      </c>
      <c r="C109" s="4"/>
      <c r="D109" s="4"/>
    </row>
    <row r="110" spans="1:4">
      <c r="A110" s="4"/>
      <c r="B110" s="198">
        <v>2021</v>
      </c>
      <c r="C110" s="4"/>
      <c r="D110" s="4"/>
    </row>
    <row r="111" spans="1:4">
      <c r="A111" s="4"/>
      <c r="B111" s="198">
        <v>2022</v>
      </c>
      <c r="C111" s="4"/>
      <c r="D111" s="4"/>
    </row>
    <row r="112" spans="1:4">
      <c r="A112" s="4"/>
      <c r="B112" s="198"/>
      <c r="C112" s="4"/>
      <c r="D112" s="4"/>
    </row>
    <row r="113" spans="1:4">
      <c r="A113" s="4"/>
      <c r="B113" s="4" t="s">
        <v>150</v>
      </c>
      <c r="C113" s="4"/>
      <c r="D113" s="4"/>
    </row>
    <row r="114" spans="1:4">
      <c r="A114" s="4"/>
      <c r="B114" s="4" t="s">
        <v>151</v>
      </c>
      <c r="C114" s="4"/>
      <c r="D114" s="4"/>
    </row>
    <row r="115" spans="1:4">
      <c r="A115" s="4"/>
      <c r="B115" s="4" t="s">
        <v>152</v>
      </c>
      <c r="C115" s="4"/>
      <c r="D115" s="4"/>
    </row>
    <row r="116" spans="1:4">
      <c r="A116" s="4"/>
      <c r="B116" s="4"/>
      <c r="C116" s="4"/>
      <c r="D116" s="4"/>
    </row>
    <row r="117" spans="1:4">
      <c r="A117" s="4"/>
      <c r="B117" s="4" t="s">
        <v>153</v>
      </c>
      <c r="C117" s="4"/>
      <c r="D117" s="4"/>
    </row>
    <row r="118" spans="1:4">
      <c r="A118" s="4"/>
      <c r="B118" s="4" t="s">
        <v>154</v>
      </c>
      <c r="C118" s="4"/>
      <c r="D118" s="4"/>
    </row>
    <row r="119" spans="1:4">
      <c r="A119" s="4"/>
      <c r="B119" s="4"/>
      <c r="C119" s="4"/>
      <c r="D119" s="4"/>
    </row>
    <row r="120" spans="1:4">
      <c r="A120" s="4"/>
      <c r="C120" s="4"/>
      <c r="D120" s="4"/>
    </row>
    <row r="121" spans="1:4">
      <c r="A121" s="4"/>
      <c r="B121" s="4" t="s">
        <v>155</v>
      </c>
      <c r="C121" s="4"/>
      <c r="D121" s="4"/>
    </row>
    <row r="122" spans="1:4">
      <c r="A122" s="4"/>
      <c r="B122" s="4" t="s">
        <v>156</v>
      </c>
      <c r="C122" s="4"/>
      <c r="D122" s="4"/>
    </row>
    <row r="123" spans="1:4">
      <c r="A123" s="4"/>
      <c r="B123" s="4" t="s">
        <v>157</v>
      </c>
      <c r="C123" s="4"/>
      <c r="D123" s="4"/>
    </row>
    <row r="124" spans="1:4">
      <c r="A124" s="4"/>
      <c r="C124" s="4"/>
      <c r="D124" s="4"/>
    </row>
    <row r="125" spans="1:4">
      <c r="A125" s="4"/>
      <c r="B125" s="199"/>
      <c r="C125" s="4"/>
      <c r="D125" s="4"/>
    </row>
    <row r="126" spans="1:4">
      <c r="A126" s="4"/>
      <c r="B126" s="199" t="s">
        <v>158</v>
      </c>
      <c r="C126" s="4"/>
      <c r="D126" s="4"/>
    </row>
    <row r="127" spans="1:4">
      <c r="A127" s="4"/>
      <c r="B127" s="199" t="s">
        <v>28</v>
      </c>
      <c r="C127" s="4"/>
      <c r="D127" s="4"/>
    </row>
    <row r="128" spans="1:4">
      <c r="A128" s="4"/>
      <c r="B128" s="199"/>
      <c r="C128" s="4"/>
      <c r="D128" s="4"/>
    </row>
    <row r="129" spans="1:4">
      <c r="A129" s="4"/>
      <c r="B129" s="199"/>
      <c r="C129" s="4"/>
      <c r="D129" s="4"/>
    </row>
    <row r="130" spans="1:4">
      <c r="A130" s="4"/>
      <c r="B130" s="199"/>
      <c r="C130" s="4"/>
      <c r="D130" s="4"/>
    </row>
    <row r="131" spans="1:4">
      <c r="A131" s="4"/>
      <c r="B131" s="4"/>
      <c r="C131" s="4"/>
      <c r="D131" s="4"/>
    </row>
    <row r="132" spans="1:4">
      <c r="A132" s="4"/>
      <c r="B132" s="4"/>
      <c r="C132" s="4"/>
      <c r="D132" s="4"/>
    </row>
    <row r="133" spans="1:4">
      <c r="A133" s="4"/>
      <c r="B133" s="4"/>
      <c r="C133" s="4"/>
      <c r="D133" s="4"/>
    </row>
    <row r="134" spans="1:4">
      <c r="A134" s="4"/>
      <c r="B134" s="200"/>
      <c r="C134" s="4"/>
      <c r="D134" s="4"/>
    </row>
    <row r="135" spans="1:4">
      <c r="A135" s="4"/>
      <c r="B135" s="4"/>
      <c r="C135" s="4"/>
      <c r="D135" s="4"/>
    </row>
    <row r="136" spans="1:4">
      <c r="A136" s="4"/>
      <c r="B136" s="4" t="s">
        <v>24</v>
      </c>
      <c r="C136" s="4"/>
      <c r="D136" s="4"/>
    </row>
    <row r="137" spans="1:4">
      <c r="A137" s="4"/>
      <c r="B137" s="4" t="s">
        <v>25</v>
      </c>
      <c r="C137" s="4"/>
      <c r="D137" s="4"/>
    </row>
    <row r="138" spans="1:4">
      <c r="A138" s="4"/>
      <c r="B138" s="4"/>
      <c r="C138" s="4"/>
      <c r="D138" s="4"/>
    </row>
    <row r="139" spans="1:4">
      <c r="A139" s="4"/>
      <c r="B139" s="4" t="s">
        <v>159</v>
      </c>
      <c r="C139" s="4"/>
      <c r="D139" s="4"/>
    </row>
    <row r="140" spans="1:4">
      <c r="A140" s="4"/>
      <c r="B140" s="4" t="s">
        <v>160</v>
      </c>
      <c r="C140" s="4"/>
      <c r="D140" s="4"/>
    </row>
    <row r="141" spans="1:4">
      <c r="A141" s="4"/>
      <c r="B141" s="4" t="s">
        <v>161</v>
      </c>
      <c r="C141" s="4"/>
      <c r="D141" s="4"/>
    </row>
    <row r="142" spans="1:4">
      <c r="A142" s="4"/>
      <c r="B142" s="4"/>
      <c r="C142" s="4"/>
      <c r="D142" s="4"/>
    </row>
    <row r="143" spans="1:4">
      <c r="A143" s="4"/>
      <c r="B143" s="4" t="s">
        <v>56</v>
      </c>
      <c r="C143" s="4"/>
      <c r="D143" s="4"/>
    </row>
    <row r="144" spans="1:4">
      <c r="A144" s="4"/>
      <c r="B144" s="4" t="s">
        <v>32</v>
      </c>
      <c r="C144" s="4"/>
      <c r="D144" s="4"/>
    </row>
    <row r="145" spans="1:4">
      <c r="A145" s="4"/>
      <c r="B145" s="4" t="s">
        <v>1</v>
      </c>
      <c r="C145" s="4"/>
      <c r="D145" s="4"/>
    </row>
    <row r="146" spans="1:4">
      <c r="A146" s="4"/>
      <c r="B146" s="4" t="s">
        <v>162</v>
      </c>
      <c r="C146" s="4"/>
      <c r="D146" s="4"/>
    </row>
    <row r="147" spans="1:4">
      <c r="A147" s="4"/>
      <c r="B147" s="4"/>
      <c r="C147" s="4"/>
      <c r="D147" s="4"/>
    </row>
    <row r="149" spans="1:4">
      <c r="B149" s="147" t="s">
        <v>163</v>
      </c>
    </row>
    <row r="150" spans="1:4">
      <c r="B150" s="147" t="s">
        <v>164</v>
      </c>
    </row>
    <row r="151" spans="1:4">
      <c r="B151" s="147" t="s">
        <v>165</v>
      </c>
    </row>
    <row r="153" spans="1:4">
      <c r="B153" s="147" t="s">
        <v>166</v>
      </c>
    </row>
    <row r="154" spans="1:4">
      <c r="B154" s="147" t="s">
        <v>1</v>
      </c>
    </row>
    <row r="155" spans="1:4">
      <c r="B155" s="147" t="s">
        <v>167</v>
      </c>
    </row>
    <row r="156" spans="1:4">
      <c r="B156" s="147" t="s">
        <v>162</v>
      </c>
    </row>
    <row r="176" spans="3:3">
      <c r="C176" s="201"/>
    </row>
    <row r="177" spans="3:3">
      <c r="C177" s="201"/>
    </row>
    <row r="178" spans="3:3">
      <c r="C178" s="1"/>
    </row>
    <row r="179" spans="3:3">
      <c r="C179" s="1"/>
    </row>
  </sheetData>
  <sheetProtection selectLockedCells="1"/>
  <mergeCells count="2">
    <mergeCell ref="C22:K22"/>
    <mergeCell ref="C17:K17"/>
  </mergeCells>
  <dataValidations count="2">
    <dataValidation type="list" allowBlank="1" showInputMessage="1" showErrorMessage="1" sqref="C178:C179" xr:uid="{63441E76-557F-4DB3-A272-917953DCA52B}">
      <formula1>$B$120:$B$121</formula1>
    </dataValidation>
    <dataValidation type="list" allowBlank="1" showInputMessage="1" showErrorMessage="1" sqref="C176:C177" xr:uid="{281F65CF-8576-4D37-AB52-D6B7CAB3E150}">
      <formula1>$B$117:$B$118</formula1>
    </dataValidation>
  </dataValidations>
  <hyperlinks>
    <hyperlink ref="E31" r:id="rId1" xr:uid="{039D34B5-6998-4EFC-A112-F4E754C10235}"/>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95D39-0B7D-4243-BCAF-B5A94C3F5CE7}">
  <sheetPr>
    <tabColor rgb="FFF9FBB8"/>
  </sheetPr>
  <dimension ref="A2:L69"/>
  <sheetViews>
    <sheetView showGridLines="0" zoomScale="79" zoomScaleNormal="79" workbookViewId="0">
      <selection activeCell="E46" sqref="E46"/>
    </sheetView>
  </sheetViews>
  <sheetFormatPr defaultColWidth="10.796875" defaultRowHeight="15"/>
  <cols>
    <col min="1" max="1" width="10.796875" style="4"/>
    <col min="2" max="2" width="37" style="4" customWidth="1"/>
    <col min="3" max="3" width="28.5" style="4" customWidth="1"/>
    <col min="4" max="4" width="36.796875" style="4" customWidth="1"/>
    <col min="5" max="5" width="19" style="4" customWidth="1"/>
    <col min="6" max="6" width="10.796875" style="4"/>
    <col min="7" max="7" width="26.19921875" style="4" customWidth="1"/>
    <col min="8" max="8" width="25.19921875" style="4" customWidth="1"/>
    <col min="9" max="9" width="23.5" style="4" customWidth="1"/>
    <col min="10" max="10" width="27.796875" style="4" customWidth="1"/>
    <col min="11" max="16384" width="10.796875" style="4"/>
  </cols>
  <sheetData>
    <row r="2" spans="1:5" ht="25.8">
      <c r="A2" s="3"/>
      <c r="C2" s="5" t="s">
        <v>3</v>
      </c>
    </row>
    <row r="4" spans="1:5" ht="19.05" customHeight="1">
      <c r="B4" s="6"/>
    </row>
    <row r="5" spans="1:5" ht="19.05" customHeight="1">
      <c r="B5" s="314" t="s">
        <v>4</v>
      </c>
      <c r="C5" s="7" t="s">
        <v>5</v>
      </c>
      <c r="D5" s="8" t="s">
        <v>551</v>
      </c>
    </row>
    <row r="6" spans="1:5" ht="19.05" customHeight="1">
      <c r="B6" s="315"/>
      <c r="C6" s="7" t="s">
        <v>6</v>
      </c>
      <c r="D6" s="260" t="s">
        <v>552</v>
      </c>
    </row>
    <row r="7" spans="1:5" ht="19.05" customHeight="1">
      <c r="B7" s="315"/>
      <c r="C7" s="7" t="s">
        <v>7</v>
      </c>
      <c r="D7" s="8" t="s">
        <v>551</v>
      </c>
    </row>
    <row r="8" spans="1:5" ht="19.05" customHeight="1">
      <c r="B8" s="315"/>
      <c r="C8" s="7" t="s">
        <v>8</v>
      </c>
      <c r="D8" s="260" t="s">
        <v>552</v>
      </c>
    </row>
    <row r="9" spans="1:5" ht="19.05" customHeight="1">
      <c r="B9" s="315"/>
      <c r="C9" s="7" t="s">
        <v>9</v>
      </c>
      <c r="D9" s="260" t="s">
        <v>552</v>
      </c>
    </row>
    <row r="10" spans="1:5" ht="19.05" customHeight="1">
      <c r="B10" s="315"/>
      <c r="C10" s="7" t="s">
        <v>10</v>
      </c>
      <c r="D10" s="261" t="s">
        <v>552</v>
      </c>
    </row>
    <row r="11" spans="1:5" ht="19.05" customHeight="1">
      <c r="B11" s="292"/>
      <c r="C11" s="293" t="s">
        <v>639</v>
      </c>
      <c r="D11" s="294" t="s">
        <v>551</v>
      </c>
    </row>
    <row r="12" spans="1:5" s="9" customFormat="1" ht="19.05" customHeight="1">
      <c r="B12" s="10"/>
      <c r="C12" s="2"/>
      <c r="D12" s="11"/>
    </row>
    <row r="13" spans="1:5" s="9" customFormat="1" ht="19.05" customHeight="1">
      <c r="B13" s="10"/>
      <c r="C13" s="2"/>
      <c r="D13" s="11"/>
    </row>
    <row r="14" spans="1:5" ht="37.799999999999997" customHeight="1">
      <c r="B14" s="12" t="s">
        <v>11</v>
      </c>
      <c r="C14" s="316" t="s">
        <v>12</v>
      </c>
      <c r="D14" s="316"/>
      <c r="E14" s="317"/>
    </row>
    <row r="15" spans="1:5" ht="18" customHeight="1">
      <c r="B15" s="318" t="s">
        <v>13</v>
      </c>
      <c r="C15" s="325" t="s">
        <v>551</v>
      </c>
      <c r="D15" s="326"/>
      <c r="E15" s="327"/>
    </row>
    <row r="16" spans="1:5" ht="15.6" customHeight="1">
      <c r="B16" s="318"/>
      <c r="C16" s="328"/>
      <c r="D16" s="329"/>
      <c r="E16" s="330"/>
    </row>
    <row r="17" spans="2:5">
      <c r="B17" s="318"/>
      <c r="C17" s="328"/>
      <c r="D17" s="329"/>
      <c r="E17" s="330"/>
    </row>
    <row r="18" spans="2:5">
      <c r="B18" s="318"/>
      <c r="C18" s="328"/>
      <c r="D18" s="329"/>
      <c r="E18" s="330"/>
    </row>
    <row r="19" spans="2:5">
      <c r="B19" s="318"/>
      <c r="C19" s="328"/>
      <c r="D19" s="329"/>
      <c r="E19" s="330"/>
    </row>
    <row r="20" spans="2:5">
      <c r="B20" s="318"/>
      <c r="C20" s="328"/>
      <c r="D20" s="329"/>
      <c r="E20" s="330"/>
    </row>
    <row r="21" spans="2:5">
      <c r="B21" s="318"/>
      <c r="C21" s="328"/>
      <c r="D21" s="329"/>
      <c r="E21" s="330"/>
    </row>
    <row r="22" spans="2:5">
      <c r="B22" s="318"/>
      <c r="C22" s="328"/>
      <c r="D22" s="329"/>
      <c r="E22" s="330"/>
    </row>
    <row r="23" spans="2:5">
      <c r="B23" s="318"/>
      <c r="C23" s="328"/>
      <c r="D23" s="329"/>
      <c r="E23" s="330"/>
    </row>
    <row r="24" spans="2:5">
      <c r="B24" s="319"/>
      <c r="C24" s="331"/>
      <c r="D24" s="332"/>
      <c r="E24" s="333"/>
    </row>
    <row r="25" spans="2:5" ht="19.05" customHeight="1"/>
    <row r="26" spans="2:5" ht="19.05" customHeight="1">
      <c r="B26" s="320" t="s">
        <v>14</v>
      </c>
      <c r="C26" s="323" t="s">
        <v>15</v>
      </c>
      <c r="D26" s="323"/>
      <c r="E26" s="324"/>
    </row>
    <row r="27" spans="2:5" ht="48" customHeight="1">
      <c r="B27" s="321"/>
      <c r="C27" s="325" t="s">
        <v>551</v>
      </c>
      <c r="D27" s="334"/>
      <c r="E27" s="335"/>
    </row>
    <row r="28" spans="2:5" ht="19.05" customHeight="1">
      <c r="B28" s="321"/>
      <c r="C28" s="336"/>
      <c r="D28" s="337"/>
      <c r="E28" s="338"/>
    </row>
    <row r="29" spans="2:5" ht="19.05" customHeight="1">
      <c r="B29" s="321"/>
      <c r="C29" s="336"/>
      <c r="D29" s="337"/>
      <c r="E29" s="338"/>
    </row>
    <row r="30" spans="2:5" ht="19.05" customHeight="1">
      <c r="B30" s="321"/>
      <c r="C30" s="336"/>
      <c r="D30" s="337"/>
      <c r="E30" s="338"/>
    </row>
    <row r="31" spans="2:5" ht="19.05" customHeight="1">
      <c r="B31" s="322"/>
      <c r="C31" s="339"/>
      <c r="D31" s="340"/>
      <c r="E31" s="341"/>
    </row>
    <row r="32" spans="2:5" ht="19.05" customHeight="1"/>
    <row r="33" spans="2:12" ht="15.6">
      <c r="B33" s="310" t="s">
        <v>508</v>
      </c>
      <c r="C33" s="35" t="s">
        <v>506</v>
      </c>
      <c r="D33" s="8" t="s">
        <v>551</v>
      </c>
      <c r="E33" s="23"/>
    </row>
    <row r="34" spans="2:12" ht="15.6">
      <c r="B34" s="310"/>
      <c r="C34" s="35" t="s">
        <v>507</v>
      </c>
      <c r="D34" s="295" t="s">
        <v>551</v>
      </c>
      <c r="E34" s="23"/>
    </row>
    <row r="35" spans="2:12" ht="15.6">
      <c r="C35" s="36"/>
    </row>
    <row r="36" spans="2:12" ht="15.6">
      <c r="B36" s="255" t="s">
        <v>510</v>
      </c>
      <c r="C36" s="35" t="s">
        <v>505</v>
      </c>
      <c r="D36" s="261" t="s">
        <v>552</v>
      </c>
      <c r="E36" s="240" t="s">
        <v>553</v>
      </c>
      <c r="F36" s="240"/>
    </row>
    <row r="37" spans="2:12" ht="15.6">
      <c r="C37" s="36"/>
      <c r="L37" s="229" t="s">
        <v>163</v>
      </c>
    </row>
    <row r="38" spans="2:12" ht="15.6">
      <c r="B38" s="256" t="s">
        <v>518</v>
      </c>
      <c r="C38" s="35" t="s">
        <v>519</v>
      </c>
      <c r="D38" s="261" t="s">
        <v>163</v>
      </c>
      <c r="E38" s="23" t="s">
        <v>554</v>
      </c>
      <c r="L38" s="229" t="s">
        <v>165</v>
      </c>
    </row>
    <row r="39" spans="2:12" ht="15.6">
      <c r="C39" s="36"/>
    </row>
    <row r="40" spans="2:12" ht="36" customHeight="1">
      <c r="B40" s="20" t="s">
        <v>16</v>
      </c>
      <c r="C40" s="21" t="s">
        <v>21</v>
      </c>
      <c r="D40" s="22" t="s">
        <v>22</v>
      </c>
      <c r="E40" s="30" t="s">
        <v>509</v>
      </c>
      <c r="F40" s="311" t="s">
        <v>23</v>
      </c>
      <c r="G40" s="311"/>
    </row>
    <row r="41" spans="2:12" ht="19.05" customHeight="1">
      <c r="B41" s="254" t="s">
        <v>17</v>
      </c>
      <c r="C41" s="261" t="str">
        <f>D5</f>
        <v>&lt;please enter&gt;</v>
      </c>
      <c r="D41" s="295" t="s">
        <v>551</v>
      </c>
      <c r="E41" s="261" t="s">
        <v>555</v>
      </c>
      <c r="F41" s="312" t="s">
        <v>556</v>
      </c>
      <c r="G41" s="313"/>
      <c r="H41" s="4" t="s">
        <v>18</v>
      </c>
    </row>
    <row r="42" spans="2:12" ht="19.05" customHeight="1">
      <c r="B42" s="27"/>
      <c r="C42" s="28"/>
      <c r="F42" s="23"/>
      <c r="G42" s="9"/>
      <c r="H42" s="24"/>
      <c r="I42" s="25"/>
      <c r="J42" s="26"/>
    </row>
    <row r="43" spans="2:12" s="9" customFormat="1" ht="19.05" customHeight="1">
      <c r="B43" s="27"/>
      <c r="C43" s="4"/>
      <c r="D43" s="4"/>
      <c r="E43" s="4"/>
      <c r="F43" s="29"/>
    </row>
    <row r="44" spans="2:12" ht="15.6">
      <c r="C44" s="31"/>
      <c r="D44" s="32"/>
      <c r="E44" s="33"/>
    </row>
    <row r="45" spans="2:12">
      <c r="B45" s="27"/>
      <c r="E45" s="34"/>
    </row>
    <row r="47" spans="2:12" ht="17.399999999999999">
      <c r="B47" s="37" t="s">
        <v>19</v>
      </c>
      <c r="C47" s="38"/>
    </row>
    <row r="48" spans="2:12">
      <c r="B48" s="39"/>
      <c r="C48" s="13"/>
      <c r="D48" s="13"/>
      <c r="E48" s="14"/>
    </row>
    <row r="49" spans="2:5">
      <c r="B49" s="15"/>
      <c r="E49" s="16"/>
    </row>
    <row r="50" spans="2:5">
      <c r="B50" s="15"/>
      <c r="E50" s="16"/>
    </row>
    <row r="51" spans="2:5">
      <c r="B51" s="15"/>
      <c r="E51" s="16"/>
    </row>
    <row r="52" spans="2:5">
      <c r="B52" s="15"/>
      <c r="E52" s="16"/>
    </row>
    <row r="53" spans="2:5">
      <c r="B53" s="40"/>
      <c r="E53" s="16"/>
    </row>
    <row r="54" spans="2:5">
      <c r="B54" s="40"/>
      <c r="E54" s="16"/>
    </row>
    <row r="55" spans="2:5">
      <c r="B55" s="40"/>
      <c r="E55" s="16"/>
    </row>
    <row r="56" spans="2:5">
      <c r="B56" s="15"/>
      <c r="E56" s="16"/>
    </row>
    <row r="57" spans="2:5">
      <c r="B57" s="15"/>
      <c r="E57" s="16"/>
    </row>
    <row r="58" spans="2:5">
      <c r="B58" s="15"/>
      <c r="E58" s="16"/>
    </row>
    <row r="59" spans="2:5">
      <c r="B59" s="15"/>
      <c r="E59" s="16"/>
    </row>
    <row r="60" spans="2:5">
      <c r="B60" s="15"/>
      <c r="E60" s="16"/>
    </row>
    <row r="61" spans="2:5">
      <c r="B61" s="15"/>
      <c r="E61" s="16"/>
    </row>
    <row r="62" spans="2:5">
      <c r="B62" s="19"/>
      <c r="C62" s="17"/>
      <c r="D62" s="17"/>
      <c r="E62" s="18"/>
    </row>
    <row r="66" spans="2:2">
      <c r="B66" s="4" t="s">
        <v>20</v>
      </c>
    </row>
    <row r="67" spans="2:2">
      <c r="B67" s="4" t="s">
        <v>47</v>
      </c>
    </row>
    <row r="68" spans="2:2">
      <c r="B68" s="4" t="s">
        <v>48</v>
      </c>
    </row>
    <row r="69" spans="2:2">
      <c r="B69" s="4" t="s">
        <v>49</v>
      </c>
    </row>
  </sheetData>
  <mergeCells count="10">
    <mergeCell ref="B33:B34"/>
    <mergeCell ref="F40:G40"/>
    <mergeCell ref="F41:G41"/>
    <mergeCell ref="B5:B10"/>
    <mergeCell ref="C14:E14"/>
    <mergeCell ref="B15:B24"/>
    <mergeCell ref="B26:B31"/>
    <mergeCell ref="C26:E26"/>
    <mergeCell ref="C15:E24"/>
    <mergeCell ref="C27:E31"/>
  </mergeCells>
  <dataValidations count="2">
    <dataValidation type="list" allowBlank="1" showInputMessage="1" showErrorMessage="1" sqref="C38" xr:uid="{FB891691-D0A9-440A-B2D3-1279145C8B5A}">
      <formula1>$L$37:$L$39</formula1>
    </dataValidation>
    <dataValidation type="list" allowBlank="1" showInputMessage="1" showErrorMessage="1" sqref="D38" xr:uid="{05931FF3-C42A-460A-889B-7EDDE0557623}">
      <formula1>$L$37:$L$38</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FEA2-30DB-4724-8DE6-0F89226F51D4}">
  <sheetPr>
    <tabColor theme="5" tint="0.39997558519241921"/>
  </sheetPr>
  <dimension ref="B1:AB48"/>
  <sheetViews>
    <sheetView showGridLines="0" tabSelected="1" zoomScale="96" zoomScaleNormal="96" workbookViewId="0">
      <selection activeCell="H15" sqref="H15"/>
    </sheetView>
  </sheetViews>
  <sheetFormatPr defaultColWidth="20.796875" defaultRowHeight="15.6"/>
  <cols>
    <col min="1" max="1" width="11" style="41" customWidth="1"/>
    <col min="2" max="4" width="5.8984375" style="41" customWidth="1"/>
    <col min="5" max="12" width="17.69921875" style="41" customWidth="1"/>
    <col min="13" max="14" width="17.69921875" style="42" customWidth="1"/>
    <col min="15" max="15" width="17.796875" style="42" customWidth="1"/>
    <col min="16" max="17" width="17.796875" style="41" customWidth="1"/>
    <col min="18" max="18" width="17.796875" style="43" customWidth="1"/>
    <col min="19" max="19" width="17.796875" style="41" customWidth="1"/>
    <col min="20" max="23" width="21.296875" style="41" customWidth="1"/>
    <col min="24" max="16384" width="20.796875" style="41"/>
  </cols>
  <sheetData>
    <row r="1" spans="2:18" ht="19.05" customHeight="1">
      <c r="P1" s="42"/>
      <c r="Q1" s="42"/>
      <c r="R1" s="42"/>
    </row>
    <row r="2" spans="2:18" ht="31.05" customHeight="1">
      <c r="F2" s="44" t="s">
        <v>2</v>
      </c>
      <c r="P2" s="42"/>
      <c r="Q2" s="42"/>
      <c r="R2" s="42"/>
    </row>
    <row r="3" spans="2:18" ht="14.4" customHeight="1">
      <c r="E3" s="46"/>
      <c r="F3" s="45"/>
      <c r="I3" s="47"/>
      <c r="P3" s="42"/>
      <c r="Q3" s="42"/>
      <c r="R3" s="42"/>
    </row>
    <row r="4" spans="2:18" s="241" customFormat="1" ht="19.05" customHeight="1">
      <c r="E4" s="102" t="s">
        <v>26</v>
      </c>
      <c r="F4" s="103" t="s">
        <v>531</v>
      </c>
      <c r="G4" s="102"/>
      <c r="H4" s="102"/>
      <c r="I4" s="102"/>
      <c r="J4" s="102"/>
      <c r="K4" s="96"/>
      <c r="L4" s="96"/>
      <c r="M4" s="242"/>
      <c r="N4" s="243"/>
      <c r="O4" s="244"/>
      <c r="P4" s="244"/>
      <c r="Q4" s="244"/>
      <c r="R4" s="244"/>
    </row>
    <row r="5" spans="2:18" s="241" customFormat="1" ht="19.05" customHeight="1">
      <c r="E5" s="102"/>
      <c r="F5" s="103" t="s">
        <v>36</v>
      </c>
      <c r="G5" s="102"/>
      <c r="H5" s="102"/>
      <c r="I5" s="102"/>
      <c r="J5" s="102"/>
      <c r="K5" s="96"/>
      <c r="L5" s="96"/>
      <c r="M5" s="242"/>
      <c r="N5" s="243"/>
      <c r="O5" s="244"/>
      <c r="P5" s="244"/>
      <c r="Q5" s="244"/>
      <c r="R5" s="244"/>
    </row>
    <row r="6" spans="2:18" s="241" customFormat="1" ht="18.600000000000001" customHeight="1">
      <c r="E6" s="106"/>
      <c r="F6" s="106" t="s">
        <v>50</v>
      </c>
      <c r="G6" s="102"/>
      <c r="H6" s="102"/>
      <c r="I6" s="102"/>
      <c r="J6" s="102"/>
      <c r="K6" s="96"/>
      <c r="L6" s="96"/>
      <c r="N6" s="243"/>
      <c r="O6" s="244"/>
      <c r="P6" s="244"/>
      <c r="Q6" s="244"/>
      <c r="R6" s="244"/>
    </row>
    <row r="7" spans="2:18" s="241" customFormat="1" ht="18.600000000000001" customHeight="1">
      <c r="E7" s="106"/>
      <c r="F7" s="106" t="s">
        <v>533</v>
      </c>
      <c r="G7" s="102"/>
      <c r="H7" s="102"/>
      <c r="I7" s="102"/>
      <c r="J7" s="102"/>
      <c r="K7" s="96"/>
      <c r="L7" s="96"/>
      <c r="N7" s="243"/>
      <c r="O7" s="244"/>
      <c r="P7" s="244"/>
      <c r="Q7" s="244"/>
      <c r="R7" s="244"/>
    </row>
    <row r="8" spans="2:18" ht="14.4" customHeight="1">
      <c r="E8" s="46"/>
      <c r="F8" s="45"/>
      <c r="I8" s="47"/>
      <c r="P8" s="42"/>
      <c r="Q8" s="42"/>
      <c r="R8" s="42"/>
    </row>
    <row r="9" spans="2:18" ht="14.4" customHeight="1">
      <c r="E9" s="46" t="s">
        <v>44</v>
      </c>
      <c r="F9" s="78" t="str">
        <f>'Company Info'!D33</f>
        <v>&lt;please enter&gt;</v>
      </c>
      <c r="G9" s="41" t="s">
        <v>45</v>
      </c>
      <c r="H9" s="79" t="str">
        <f>'Company Info'!D34</f>
        <v>&lt;please enter&gt;</v>
      </c>
      <c r="I9" s="47"/>
      <c r="P9" s="42"/>
      <c r="Q9" s="42"/>
      <c r="R9" s="42"/>
    </row>
    <row r="10" spans="2:18" ht="33" customHeight="1">
      <c r="B10" s="144" t="s">
        <v>115</v>
      </c>
      <c r="C10" s="144" t="s">
        <v>117</v>
      </c>
      <c r="D10" s="144" t="s">
        <v>116</v>
      </c>
      <c r="E10" s="73" t="s">
        <v>30</v>
      </c>
      <c r="F10" s="73" t="s">
        <v>37</v>
      </c>
      <c r="G10" s="73" t="s">
        <v>27</v>
      </c>
      <c r="H10" s="73" t="s">
        <v>35</v>
      </c>
      <c r="I10" s="73" t="s">
        <v>31</v>
      </c>
      <c r="J10" s="73" t="s">
        <v>46</v>
      </c>
      <c r="P10" s="42"/>
      <c r="Q10" s="42"/>
      <c r="R10" s="42"/>
    </row>
    <row r="11" spans="2:18" ht="19.8" customHeight="1">
      <c r="B11" s="145">
        <v>1</v>
      </c>
      <c r="C11" s="145" t="s">
        <v>118</v>
      </c>
      <c r="D11" s="145">
        <v>1</v>
      </c>
      <c r="E11" s="108" t="s">
        <v>168</v>
      </c>
      <c r="F11" s="66" t="s">
        <v>29</v>
      </c>
      <c r="G11" s="66"/>
      <c r="H11" s="141"/>
      <c r="I11" s="141" t="s">
        <v>20</v>
      </c>
      <c r="J11" s="231"/>
      <c r="P11" s="42"/>
      <c r="Q11" s="42"/>
      <c r="R11" s="42"/>
    </row>
    <row r="12" spans="2:18" ht="19.8" customHeight="1">
      <c r="B12" s="145">
        <v>1</v>
      </c>
      <c r="C12" s="145" t="s">
        <v>118</v>
      </c>
      <c r="D12" s="145">
        <v>1</v>
      </c>
      <c r="E12" s="108" t="s">
        <v>520</v>
      </c>
      <c r="F12" s="66" t="s">
        <v>29</v>
      </c>
      <c r="G12" s="66"/>
      <c r="H12" s="141"/>
      <c r="I12" s="141" t="s">
        <v>20</v>
      </c>
      <c r="J12" s="231"/>
      <c r="P12" s="42"/>
      <c r="Q12" s="42"/>
      <c r="R12" s="42"/>
    </row>
    <row r="13" spans="2:18" ht="19.8" customHeight="1">
      <c r="B13" s="145">
        <v>1</v>
      </c>
      <c r="C13" s="145" t="s">
        <v>118</v>
      </c>
      <c r="D13" s="145">
        <v>1</v>
      </c>
      <c r="E13" s="108" t="s">
        <v>169</v>
      </c>
      <c r="F13" s="66" t="s">
        <v>125</v>
      </c>
      <c r="G13" s="66"/>
      <c r="H13" s="141"/>
      <c r="I13" s="141" t="s">
        <v>20</v>
      </c>
      <c r="J13" s="231"/>
      <c r="P13" s="42"/>
      <c r="Q13" s="42"/>
      <c r="R13" s="42"/>
    </row>
    <row r="14" spans="2:18" ht="19.8" customHeight="1">
      <c r="B14" s="145">
        <v>1</v>
      </c>
      <c r="C14" s="145" t="s">
        <v>118</v>
      </c>
      <c r="D14" s="145">
        <v>1</v>
      </c>
      <c r="E14" s="108" t="s">
        <v>34</v>
      </c>
      <c r="F14" s="66" t="s">
        <v>125</v>
      </c>
      <c r="G14" s="66"/>
      <c r="H14" s="141"/>
      <c r="I14" s="141" t="s">
        <v>20</v>
      </c>
      <c r="J14" s="231"/>
      <c r="P14" s="42"/>
      <c r="Q14" s="42"/>
      <c r="R14" s="42"/>
    </row>
    <row r="15" spans="2:18" ht="19.8" customHeight="1">
      <c r="B15" s="145">
        <v>1</v>
      </c>
      <c r="C15" s="145" t="s">
        <v>118</v>
      </c>
      <c r="D15" s="145">
        <v>1</v>
      </c>
      <c r="E15" s="108" t="s">
        <v>33</v>
      </c>
      <c r="F15" s="66" t="s">
        <v>91</v>
      </c>
      <c r="G15" s="66"/>
      <c r="H15" s="141"/>
      <c r="I15" s="141" t="s">
        <v>20</v>
      </c>
      <c r="J15" s="231"/>
      <c r="P15" s="42"/>
      <c r="Q15" s="42"/>
      <c r="R15" s="42"/>
    </row>
    <row r="16" spans="2:18" ht="19.8" customHeight="1">
      <c r="B16" s="236">
        <v>3</v>
      </c>
      <c r="C16" s="236">
        <v>3</v>
      </c>
      <c r="D16" s="236">
        <v>4</v>
      </c>
      <c r="E16" s="237" t="s">
        <v>123</v>
      </c>
      <c r="F16" s="238" t="str">
        <f>F15</f>
        <v>KWH</v>
      </c>
      <c r="G16" s="238">
        <f>G15</f>
        <v>0</v>
      </c>
      <c r="H16" s="239">
        <f>H15</f>
        <v>0</v>
      </c>
      <c r="I16" s="239" t="str">
        <f>I15</f>
        <v>Please select</v>
      </c>
      <c r="J16" s="239" t="s">
        <v>124</v>
      </c>
      <c r="P16" s="42"/>
      <c r="Q16" s="42"/>
      <c r="R16" s="42"/>
    </row>
    <row r="17" spans="5:28" ht="19.05" customHeight="1">
      <c r="E17" s="54"/>
      <c r="G17" s="55"/>
      <c r="H17" s="55"/>
      <c r="I17" s="55"/>
      <c r="J17" s="55"/>
      <c r="M17" s="50"/>
      <c r="N17" s="50"/>
      <c r="P17" s="42"/>
      <c r="Q17" s="42"/>
      <c r="R17" s="42"/>
    </row>
    <row r="18" spans="5:28" ht="19.05" customHeight="1">
      <c r="E18" s="74" t="s">
        <v>42</v>
      </c>
      <c r="F18" s="57"/>
      <c r="G18" s="58"/>
      <c r="H18" s="59"/>
      <c r="I18" s="58"/>
      <c r="J18" s="58"/>
      <c r="K18" s="58"/>
      <c r="L18" s="58"/>
      <c r="M18" s="60"/>
      <c r="N18" s="61"/>
      <c r="O18" s="62"/>
      <c r="P18" s="61"/>
      <c r="Q18" s="62"/>
      <c r="R18" s="61"/>
      <c r="S18" s="62"/>
      <c r="T18" s="62"/>
      <c r="U18" s="62"/>
      <c r="V18" s="62"/>
      <c r="W18" s="62"/>
      <c r="X18" s="62"/>
      <c r="Y18" s="62"/>
      <c r="Z18" s="62"/>
      <c r="AA18" s="62"/>
      <c r="AB18" s="62"/>
    </row>
    <row r="19" spans="5:28" ht="19.05" customHeight="1">
      <c r="E19" s="54"/>
      <c r="G19" s="55"/>
      <c r="H19" s="55"/>
      <c r="I19" s="55"/>
      <c r="J19" s="55"/>
      <c r="M19" s="50"/>
      <c r="N19" s="50"/>
      <c r="O19" s="50"/>
      <c r="Q19" s="56"/>
    </row>
    <row r="20" spans="5:28" ht="19.05" customHeight="1">
      <c r="E20" s="76" t="s">
        <v>20</v>
      </c>
      <c r="G20" s="55"/>
      <c r="H20" s="55"/>
      <c r="I20" s="55"/>
      <c r="J20" s="76" t="s">
        <v>20</v>
      </c>
      <c r="M20" s="50"/>
      <c r="N20" s="50"/>
      <c r="O20" s="76" t="s">
        <v>20</v>
      </c>
      <c r="R20" s="50"/>
      <c r="S20" s="50"/>
      <c r="T20" s="76" t="s">
        <v>20</v>
      </c>
      <c r="W20" s="50"/>
      <c r="Y20" s="76" t="s">
        <v>20</v>
      </c>
      <c r="AB20" s="50"/>
    </row>
    <row r="21" spans="5:28" s="65" customFormat="1" ht="45" customHeight="1">
      <c r="E21" s="63" t="s">
        <v>38</v>
      </c>
      <c r="F21" s="75" t="s">
        <v>41</v>
      </c>
      <c r="G21" s="64" t="s">
        <v>39</v>
      </c>
      <c r="H21" s="64" t="s">
        <v>40</v>
      </c>
      <c r="I21" s="55"/>
      <c r="J21" s="63" t="s">
        <v>38</v>
      </c>
      <c r="K21" s="75" t="s">
        <v>41</v>
      </c>
      <c r="L21" s="64" t="s">
        <v>39</v>
      </c>
      <c r="M21" s="64" t="s">
        <v>40</v>
      </c>
      <c r="N21" s="55"/>
      <c r="O21" s="63" t="s">
        <v>38</v>
      </c>
      <c r="P21" s="75" t="s">
        <v>41</v>
      </c>
      <c r="Q21" s="64" t="s">
        <v>39</v>
      </c>
      <c r="R21" s="64" t="s">
        <v>40</v>
      </c>
      <c r="S21" s="55"/>
      <c r="T21" s="63" t="s">
        <v>38</v>
      </c>
      <c r="U21" s="75" t="s">
        <v>41</v>
      </c>
      <c r="V21" s="64" t="s">
        <v>39</v>
      </c>
      <c r="W21" s="64" t="s">
        <v>40</v>
      </c>
      <c r="Y21" s="63" t="s">
        <v>38</v>
      </c>
      <c r="Z21" s="75" t="s">
        <v>41</v>
      </c>
      <c r="AA21" s="64" t="s">
        <v>39</v>
      </c>
      <c r="AB21" s="64" t="s">
        <v>40</v>
      </c>
    </row>
    <row r="22" spans="5:28" ht="19.05" customHeight="1">
      <c r="E22" s="66"/>
      <c r="F22" s="66"/>
      <c r="G22" s="67"/>
      <c r="H22" s="67"/>
      <c r="I22" s="55"/>
      <c r="J22" s="66"/>
      <c r="K22" s="66"/>
      <c r="L22" s="67"/>
      <c r="M22" s="67"/>
      <c r="N22" s="55"/>
      <c r="O22" s="66"/>
      <c r="P22" s="66"/>
      <c r="Q22" s="67"/>
      <c r="R22" s="67"/>
      <c r="S22" s="55"/>
      <c r="T22" s="66"/>
      <c r="U22" s="66"/>
      <c r="V22" s="67"/>
      <c r="W22" s="67"/>
      <c r="Y22" s="66"/>
      <c r="Z22" s="66"/>
      <c r="AA22" s="67"/>
      <c r="AB22" s="67"/>
    </row>
    <row r="23" spans="5:28" ht="19.05" customHeight="1">
      <c r="E23" s="66"/>
      <c r="F23" s="66"/>
      <c r="G23" s="67"/>
      <c r="H23" s="67"/>
      <c r="I23" s="55"/>
      <c r="J23" s="66"/>
      <c r="K23" s="66"/>
      <c r="L23" s="67"/>
      <c r="M23" s="67"/>
      <c r="N23" s="55"/>
      <c r="O23" s="66"/>
      <c r="P23" s="66"/>
      <c r="Q23" s="67"/>
      <c r="R23" s="67"/>
      <c r="S23" s="55"/>
      <c r="T23" s="66"/>
      <c r="U23" s="66"/>
      <c r="V23" s="67"/>
      <c r="W23" s="67"/>
      <c r="Y23" s="66"/>
      <c r="Z23" s="66"/>
      <c r="AA23" s="67"/>
      <c r="AB23" s="67"/>
    </row>
    <row r="24" spans="5:28" ht="19.05" customHeight="1">
      <c r="E24" s="66"/>
      <c r="F24" s="66"/>
      <c r="G24" s="67"/>
      <c r="H24" s="67"/>
      <c r="I24" s="55"/>
      <c r="J24" s="66"/>
      <c r="K24" s="66"/>
      <c r="L24" s="67"/>
      <c r="M24" s="67"/>
      <c r="N24" s="55"/>
      <c r="O24" s="66"/>
      <c r="P24" s="66"/>
      <c r="Q24" s="67"/>
      <c r="R24" s="67"/>
      <c r="S24" s="55"/>
      <c r="T24" s="66"/>
      <c r="U24" s="66"/>
      <c r="V24" s="67"/>
      <c r="W24" s="67"/>
      <c r="Y24" s="66"/>
      <c r="Z24" s="66"/>
      <c r="AA24" s="67"/>
      <c r="AB24" s="67"/>
    </row>
    <row r="25" spans="5:28" ht="19.05" customHeight="1">
      <c r="E25" s="66"/>
      <c r="F25" s="66"/>
      <c r="G25" s="67"/>
      <c r="H25" s="67"/>
      <c r="I25" s="55"/>
      <c r="J25" s="66"/>
      <c r="K25" s="66"/>
      <c r="L25" s="67"/>
      <c r="M25" s="67"/>
      <c r="N25" s="55"/>
      <c r="O25" s="66"/>
      <c r="P25" s="66"/>
      <c r="Q25" s="67"/>
      <c r="R25" s="67"/>
      <c r="S25" s="55"/>
      <c r="T25" s="66"/>
      <c r="U25" s="66"/>
      <c r="V25" s="67"/>
      <c r="W25" s="67"/>
      <c r="Y25" s="66"/>
      <c r="Z25" s="66"/>
      <c r="AA25" s="67"/>
      <c r="AB25" s="67"/>
    </row>
    <row r="26" spans="5:28" ht="19.05" customHeight="1">
      <c r="E26" s="66"/>
      <c r="F26" s="66"/>
      <c r="G26" s="67"/>
      <c r="H26" s="67"/>
      <c r="I26" s="55"/>
      <c r="J26" s="66"/>
      <c r="K26" s="66"/>
      <c r="L26" s="67"/>
      <c r="M26" s="67"/>
      <c r="N26" s="55"/>
      <c r="O26" s="66"/>
      <c r="P26" s="66"/>
      <c r="Q26" s="67"/>
      <c r="R26" s="67"/>
      <c r="S26" s="55"/>
      <c r="T26" s="66"/>
      <c r="U26" s="66"/>
      <c r="V26" s="67"/>
      <c r="W26" s="67"/>
      <c r="Y26" s="66"/>
      <c r="Z26" s="66"/>
      <c r="AA26" s="67"/>
      <c r="AB26" s="67"/>
    </row>
    <row r="27" spans="5:28" ht="19.05" customHeight="1">
      <c r="E27" s="66"/>
      <c r="F27" s="66"/>
      <c r="G27" s="67"/>
      <c r="H27" s="67"/>
      <c r="I27" s="55"/>
      <c r="J27" s="66"/>
      <c r="K27" s="66"/>
      <c r="L27" s="67"/>
      <c r="M27" s="67"/>
      <c r="N27" s="55"/>
      <c r="O27" s="66"/>
      <c r="P27" s="66"/>
      <c r="Q27" s="67"/>
      <c r="R27" s="67"/>
      <c r="S27" s="55"/>
      <c r="T27" s="66"/>
      <c r="U27" s="66"/>
      <c r="V27" s="67"/>
      <c r="W27" s="67"/>
      <c r="Y27" s="66"/>
      <c r="Z27" s="66"/>
      <c r="AA27" s="67"/>
      <c r="AB27" s="67"/>
    </row>
    <row r="28" spans="5:28" ht="19.05" customHeight="1">
      <c r="E28" s="66"/>
      <c r="F28" s="66"/>
      <c r="G28" s="67"/>
      <c r="H28" s="67"/>
      <c r="I28" s="55"/>
      <c r="J28" s="66"/>
      <c r="K28" s="66"/>
      <c r="L28" s="67"/>
      <c r="M28" s="67"/>
      <c r="N28" s="55"/>
      <c r="O28" s="66"/>
      <c r="P28" s="66"/>
      <c r="Q28" s="67"/>
      <c r="R28" s="67"/>
      <c r="S28" s="55"/>
      <c r="T28" s="66"/>
      <c r="U28" s="66"/>
      <c r="V28" s="67"/>
      <c r="W28" s="67"/>
      <c r="Y28" s="66"/>
      <c r="Z28" s="66"/>
      <c r="AA28" s="67"/>
      <c r="AB28" s="67"/>
    </row>
    <row r="29" spans="5:28" ht="19.05" customHeight="1">
      <c r="E29" s="66"/>
      <c r="F29" s="66"/>
      <c r="G29" s="67"/>
      <c r="H29" s="67"/>
      <c r="I29" s="55"/>
      <c r="J29" s="66"/>
      <c r="K29" s="66"/>
      <c r="L29" s="67"/>
      <c r="M29" s="67"/>
      <c r="N29" s="55"/>
      <c r="O29" s="66"/>
      <c r="P29" s="66"/>
      <c r="Q29" s="67"/>
      <c r="R29" s="67"/>
      <c r="S29" s="55"/>
      <c r="T29" s="66"/>
      <c r="U29" s="66"/>
      <c r="V29" s="67"/>
      <c r="W29" s="67"/>
      <c r="Y29" s="66"/>
      <c r="Z29" s="66"/>
      <c r="AA29" s="67"/>
      <c r="AB29" s="67"/>
    </row>
    <row r="30" spans="5:28" ht="19.05" customHeight="1">
      <c r="E30" s="66"/>
      <c r="F30" s="66"/>
      <c r="G30" s="67"/>
      <c r="H30" s="67"/>
      <c r="I30" s="55"/>
      <c r="J30" s="66"/>
      <c r="K30" s="66"/>
      <c r="L30" s="67"/>
      <c r="M30" s="67"/>
      <c r="N30" s="55"/>
      <c r="O30" s="66"/>
      <c r="P30" s="66"/>
      <c r="Q30" s="67"/>
      <c r="R30" s="67"/>
      <c r="S30" s="55"/>
      <c r="T30" s="66"/>
      <c r="U30" s="66"/>
      <c r="V30" s="67"/>
      <c r="W30" s="67"/>
      <c r="Y30" s="66"/>
      <c r="Z30" s="66"/>
      <c r="AA30" s="67"/>
      <c r="AB30" s="67"/>
    </row>
    <row r="31" spans="5:28" ht="19.05" customHeight="1">
      <c r="E31" s="66"/>
      <c r="F31" s="66"/>
      <c r="G31" s="67"/>
      <c r="H31" s="67"/>
      <c r="I31" s="55"/>
      <c r="J31" s="66"/>
      <c r="K31" s="66"/>
      <c r="L31" s="67"/>
      <c r="M31" s="67"/>
      <c r="N31" s="55"/>
      <c r="O31" s="66"/>
      <c r="P31" s="66"/>
      <c r="Q31" s="67"/>
      <c r="R31" s="67"/>
      <c r="S31" s="55"/>
      <c r="T31" s="66"/>
      <c r="U31" s="66"/>
      <c r="V31" s="67"/>
      <c r="W31" s="67"/>
      <c r="Y31" s="66"/>
      <c r="Z31" s="66"/>
      <c r="AA31" s="67"/>
      <c r="AB31" s="67"/>
    </row>
    <row r="32" spans="5:28" ht="19.05" customHeight="1">
      <c r="E32" s="66"/>
      <c r="F32" s="66"/>
      <c r="G32" s="67"/>
      <c r="H32" s="67"/>
      <c r="I32" s="55"/>
      <c r="J32" s="66"/>
      <c r="K32" s="66"/>
      <c r="L32" s="67"/>
      <c r="M32" s="67"/>
      <c r="N32" s="55"/>
      <c r="O32" s="66"/>
      <c r="P32" s="66"/>
      <c r="Q32" s="67"/>
      <c r="R32" s="67"/>
      <c r="S32" s="55"/>
      <c r="T32" s="66"/>
      <c r="U32" s="66"/>
      <c r="V32" s="67"/>
      <c r="W32" s="67"/>
      <c r="Y32" s="66"/>
      <c r="Z32" s="66"/>
      <c r="AA32" s="67"/>
      <c r="AB32" s="67"/>
    </row>
    <row r="33" spans="5:28" ht="19.05" customHeight="1">
      <c r="E33" s="66"/>
      <c r="F33" s="68"/>
      <c r="G33" s="69"/>
      <c r="H33" s="69"/>
      <c r="I33" s="55"/>
      <c r="J33" s="66"/>
      <c r="K33" s="68"/>
      <c r="L33" s="69"/>
      <c r="M33" s="69"/>
      <c r="N33" s="55"/>
      <c r="O33" s="66"/>
      <c r="P33" s="68"/>
      <c r="Q33" s="69"/>
      <c r="R33" s="69"/>
      <c r="S33" s="55"/>
      <c r="T33" s="66"/>
      <c r="U33" s="68"/>
      <c r="V33" s="69"/>
      <c r="W33" s="69"/>
      <c r="Y33" s="66"/>
      <c r="Z33" s="68"/>
      <c r="AA33" s="69"/>
      <c r="AB33" s="69"/>
    </row>
    <row r="34" spans="5:28" ht="19.05" customHeight="1">
      <c r="E34" s="66"/>
      <c r="F34" s="68"/>
      <c r="G34" s="69"/>
      <c r="H34" s="69"/>
      <c r="I34" s="55"/>
      <c r="J34" s="66"/>
      <c r="K34" s="68"/>
      <c r="L34" s="69"/>
      <c r="M34" s="69"/>
      <c r="N34" s="55"/>
      <c r="O34" s="66"/>
      <c r="P34" s="68"/>
      <c r="Q34" s="69"/>
      <c r="R34" s="69"/>
      <c r="S34" s="55"/>
      <c r="T34" s="66"/>
      <c r="U34" s="68"/>
      <c r="V34" s="69"/>
      <c r="W34" s="69"/>
      <c r="Y34" s="66"/>
      <c r="Z34" s="68"/>
      <c r="AA34" s="69"/>
      <c r="AB34" s="69"/>
    </row>
    <row r="35" spans="5:28" ht="19.05" customHeight="1">
      <c r="E35" s="247" t="s">
        <v>532</v>
      </c>
      <c r="F35" s="246"/>
      <c r="G35" s="248"/>
      <c r="H35" s="246"/>
      <c r="I35" s="55"/>
      <c r="J35" s="247" t="s">
        <v>532</v>
      </c>
      <c r="K35" s="246"/>
      <c r="L35" s="246"/>
      <c r="M35" s="246"/>
      <c r="N35" s="55"/>
      <c r="O35" s="247" t="s">
        <v>532</v>
      </c>
      <c r="P35" s="246"/>
      <c r="Q35" s="246"/>
      <c r="R35" s="246"/>
      <c r="S35" s="55"/>
      <c r="T35" s="247" t="s">
        <v>532</v>
      </c>
      <c r="U35" s="246"/>
      <c r="V35" s="246"/>
      <c r="W35" s="246"/>
      <c r="Y35" s="247" t="s">
        <v>532</v>
      </c>
      <c r="Z35" s="246"/>
      <c r="AA35" s="246"/>
      <c r="AB35" s="246"/>
    </row>
    <row r="36" spans="5:28" ht="19.05" customHeight="1">
      <c r="E36" s="46"/>
      <c r="G36" s="249">
        <f>SUM(G22:G35)</f>
        <v>0</v>
      </c>
      <c r="H36" s="55"/>
      <c r="I36" s="55"/>
      <c r="J36" s="46"/>
      <c r="L36" s="249">
        <f>SUM(L22:L35)</f>
        <v>0</v>
      </c>
      <c r="M36" s="55"/>
      <c r="N36" s="50"/>
      <c r="O36" s="46" t="s">
        <v>532</v>
      </c>
      <c r="Q36" s="249">
        <f>SUM(Q22:Q35)</f>
        <v>0</v>
      </c>
      <c r="R36" s="55"/>
      <c r="S36" s="50"/>
      <c r="T36" s="46"/>
      <c r="V36" s="249">
        <f>SUM(V22:V35)</f>
        <v>0</v>
      </c>
      <c r="W36" s="55"/>
      <c r="Y36" s="46"/>
      <c r="AA36" s="245">
        <f>SUM(AA22:AA35)</f>
        <v>0</v>
      </c>
      <c r="AB36" s="55"/>
    </row>
    <row r="37" spans="5:28" ht="19.05" customHeight="1">
      <c r="E37" s="46"/>
      <c r="G37" s="55"/>
      <c r="H37" s="55"/>
      <c r="I37" s="55"/>
      <c r="J37" s="55"/>
      <c r="M37" s="50"/>
      <c r="N37" s="50"/>
      <c r="O37" s="50"/>
    </row>
    <row r="38" spans="5:28" ht="19.05" customHeight="1">
      <c r="E38" s="46"/>
      <c r="G38" s="55"/>
      <c r="H38" s="55"/>
      <c r="I38" s="55"/>
      <c r="J38" s="55"/>
      <c r="M38" s="50"/>
      <c r="N38" s="50"/>
      <c r="O38" s="50"/>
    </row>
    <row r="39" spans="5:28" ht="19.05" customHeight="1">
      <c r="E39" s="77" t="s">
        <v>43</v>
      </c>
      <c r="F39" s="71"/>
      <c r="G39" s="61"/>
      <c r="H39" s="72"/>
      <c r="I39" s="61"/>
      <c r="J39" s="61"/>
      <c r="K39" s="61"/>
      <c r="L39" s="61"/>
      <c r="M39" s="62"/>
      <c r="N39" s="61"/>
      <c r="O39" s="62"/>
      <c r="P39" s="61"/>
      <c r="Q39" s="62"/>
      <c r="R39" s="61"/>
      <c r="S39" s="62"/>
    </row>
    <row r="40" spans="5:28" ht="25.05" customHeight="1"/>
    <row r="41" spans="5:28" ht="25.05" customHeight="1"/>
    <row r="42" spans="5:28" ht="25.05" customHeight="1"/>
    <row r="43" spans="5:28" ht="25.05" customHeight="1"/>
    <row r="44" spans="5:28" ht="25.05" customHeight="1"/>
    <row r="45" spans="5:28" ht="25.05" customHeight="1"/>
    <row r="46" spans="5:28" ht="25.05" customHeight="1"/>
    <row r="47" spans="5:28" ht="25.05" customHeight="1"/>
    <row r="48" spans="5:28" ht="25.05" customHeight="1"/>
  </sheetData>
  <sheetProtection selectLockedCells="1"/>
  <dataValidations count="1">
    <dataValidation type="list" allowBlank="1" showInputMessage="1" showErrorMessage="1" sqref="J20 Y20 T20 O20 E20" xr:uid="{3EE8F42A-503F-4F9C-A8BF-848E3C1E6B32}">
      <formula1>$E$11:$E$16</formula1>
    </dataValidation>
  </dataValidations>
  <pageMargins left="0.7" right="0.7" top="0.75" bottom="0.75" header="0.3" footer="0.3"/>
  <pageSetup paperSize="9" orientation="portrait" horizontalDpi="0" verticalDpi="0"/>
  <headerFooter>
    <oddHeader>&amp;L&amp;"Calibri,Regular"&amp;K000000&amp;G</oddHeader>
  </headerFooter>
  <drawing r:id="rId1"/>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78DCB92-E99D-4DAE-9326-7417718F02D0}">
          <x14:formula1>
            <xm:f>'Company Info'!$B$66:$B$69</xm:f>
          </x14:formula1>
          <xm:sqref>I11:I16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19EC0-4911-4C1B-B36F-5C8C0831D1F6}">
  <sheetPr>
    <tabColor theme="5" tint="0.39997558519241921"/>
  </sheetPr>
  <dimension ref="A1:BA53"/>
  <sheetViews>
    <sheetView showGridLines="0" topLeftCell="A10" zoomScale="96" zoomScaleNormal="96" workbookViewId="0">
      <selection activeCell="H26" sqref="H26"/>
    </sheetView>
  </sheetViews>
  <sheetFormatPr defaultColWidth="20.796875" defaultRowHeight="15.6"/>
  <cols>
    <col min="1" max="1" width="8.59765625" style="41" customWidth="1"/>
    <col min="2" max="4" width="5.59765625" style="41" customWidth="1"/>
    <col min="5" max="12" width="17.69921875" style="41" customWidth="1"/>
    <col min="13" max="14" width="17.69921875" style="42" customWidth="1"/>
    <col min="15" max="15" width="17.796875" style="42" customWidth="1"/>
    <col min="16" max="17" width="17.796875" style="41" customWidth="1"/>
    <col min="18" max="18" width="17.796875" style="43" customWidth="1"/>
    <col min="19" max="19" width="17.796875" style="41" customWidth="1"/>
    <col min="20" max="23" width="21.296875" style="41" customWidth="1"/>
    <col min="24" max="16384" width="20.796875" style="41"/>
  </cols>
  <sheetData>
    <row r="1" spans="1:53" ht="19.05" customHeight="1">
      <c r="P1" s="42"/>
      <c r="Q1" s="42"/>
      <c r="R1" s="42"/>
    </row>
    <row r="2" spans="1:53" ht="31.05" customHeight="1">
      <c r="F2" s="44" t="s">
        <v>0</v>
      </c>
      <c r="P2" s="42"/>
      <c r="Q2" s="42"/>
      <c r="R2" s="42"/>
    </row>
    <row r="3" spans="1:53" ht="14.4" customHeight="1">
      <c r="E3" s="46"/>
      <c r="F3" s="45"/>
      <c r="I3" s="47"/>
      <c r="P3" s="42"/>
      <c r="Q3" s="42"/>
      <c r="R3" s="42"/>
    </row>
    <row r="4" spans="1:53" customFormat="1">
      <c r="A4" s="41"/>
      <c r="B4" s="41"/>
      <c r="C4" s="41"/>
      <c r="D4" s="41"/>
      <c r="E4" s="81" t="s">
        <v>26</v>
      </c>
      <c r="F4" s="82" t="s">
        <v>51</v>
      </c>
      <c r="G4" s="83"/>
      <c r="H4" s="84"/>
      <c r="I4" s="85"/>
      <c r="J4" s="85"/>
      <c r="K4" s="82"/>
      <c r="L4" s="86"/>
      <c r="M4" s="87"/>
      <c r="N4" s="88"/>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customFormat="1">
      <c r="A5" s="41"/>
      <c r="B5" s="41"/>
      <c r="C5" s="41"/>
      <c r="D5" s="41"/>
      <c r="E5" s="89"/>
      <c r="F5" s="52" t="s">
        <v>52</v>
      </c>
      <c r="G5" s="90"/>
      <c r="H5" s="91"/>
      <c r="I5" s="92"/>
      <c r="J5" s="92"/>
      <c r="K5" s="52"/>
      <c r="L5" s="93"/>
      <c r="M5" s="94"/>
      <c r="N5" s="95"/>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customFormat="1">
      <c r="A6" s="41"/>
      <c r="B6" s="41"/>
      <c r="C6" s="41"/>
      <c r="D6" s="41"/>
      <c r="E6" s="89"/>
      <c r="F6" s="52" t="s">
        <v>53</v>
      </c>
      <c r="G6" s="90"/>
      <c r="H6" s="91"/>
      <c r="I6" s="92"/>
      <c r="J6" s="92"/>
      <c r="K6" s="52"/>
      <c r="L6" s="93"/>
      <c r="M6" s="94"/>
      <c r="N6" s="95"/>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customFormat="1" ht="24" customHeight="1">
      <c r="A7" s="41"/>
      <c r="B7" s="41"/>
      <c r="C7" s="41"/>
      <c r="D7" s="41"/>
      <c r="E7" s="89"/>
      <c r="F7" s="80" t="s">
        <v>54</v>
      </c>
      <c r="G7" s="90"/>
      <c r="H7" s="91"/>
      <c r="I7" s="92"/>
      <c r="J7" s="92"/>
      <c r="K7" s="52"/>
      <c r="L7" s="93"/>
      <c r="M7" s="94"/>
      <c r="N7" s="95"/>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customFormat="1" ht="16.05" customHeight="1">
      <c r="A8" s="41"/>
      <c r="B8" s="41"/>
      <c r="C8" s="41"/>
      <c r="D8" s="41"/>
      <c r="E8" s="89"/>
      <c r="F8" s="52" t="s">
        <v>173</v>
      </c>
      <c r="G8" s="90"/>
      <c r="H8" s="91"/>
      <c r="I8" s="92"/>
      <c r="J8" s="92"/>
      <c r="K8" s="52"/>
      <c r="L8" s="93"/>
      <c r="M8" s="94"/>
      <c r="N8" s="95"/>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customFormat="1" ht="24" customHeight="1">
      <c r="A9" s="41"/>
      <c r="B9" s="41"/>
      <c r="C9" s="41"/>
      <c r="D9" s="41"/>
      <c r="E9" s="89"/>
      <c r="F9" s="52" t="s">
        <v>55</v>
      </c>
      <c r="G9" s="90"/>
      <c r="H9" s="91"/>
      <c r="I9" s="92"/>
      <c r="J9" s="92"/>
      <c r="K9" s="52"/>
      <c r="L9" s="93"/>
      <c r="M9" s="94"/>
      <c r="N9" s="95"/>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customFormat="1" ht="16.95" customHeight="1">
      <c r="A10" s="41"/>
      <c r="B10" s="41"/>
      <c r="C10" s="41"/>
      <c r="D10" s="41"/>
      <c r="E10" s="89"/>
      <c r="F10" s="52" t="s">
        <v>557</v>
      </c>
      <c r="G10" s="90"/>
      <c r="H10" s="91"/>
      <c r="I10" s="92"/>
      <c r="J10" s="92"/>
      <c r="K10" s="52"/>
      <c r="L10" s="93"/>
      <c r="M10" s="94"/>
      <c r="N10" s="95"/>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customFormat="1" ht="15.6" customHeight="1">
      <c r="A11" s="41"/>
      <c r="B11" s="41"/>
      <c r="C11" s="41"/>
      <c r="D11" s="41"/>
      <c r="E11" s="96"/>
      <c r="F11" s="101" t="s">
        <v>50</v>
      </c>
      <c r="G11" s="98"/>
      <c r="H11" s="99"/>
      <c r="I11" s="99"/>
      <c r="J11" s="99"/>
      <c r="K11" s="99"/>
      <c r="L11" s="99"/>
      <c r="M11" s="100"/>
      <c r="N11" s="100"/>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s="241" customFormat="1" ht="18.600000000000001" customHeight="1">
      <c r="E12" s="106"/>
      <c r="F12" s="106" t="s">
        <v>533</v>
      </c>
      <c r="G12" s="102"/>
      <c r="H12" s="102"/>
      <c r="I12" s="102"/>
      <c r="J12" s="102"/>
      <c r="K12" s="96"/>
      <c r="L12" s="96"/>
      <c r="N12" s="243"/>
      <c r="O12" s="244"/>
      <c r="P12" s="244"/>
      <c r="Q12" s="244"/>
      <c r="R12" s="244"/>
    </row>
    <row r="13" spans="1:53" ht="14.4" customHeight="1">
      <c r="E13" s="46"/>
      <c r="F13" s="45"/>
      <c r="I13" s="47"/>
      <c r="P13" s="42"/>
      <c r="Q13" s="42"/>
      <c r="R13" s="42"/>
    </row>
    <row r="14" spans="1:53" ht="14.4" customHeight="1">
      <c r="E14" s="46" t="s">
        <v>44</v>
      </c>
      <c r="F14" s="78" t="str">
        <f>'Company Info'!D33</f>
        <v>&lt;please enter&gt;</v>
      </c>
      <c r="G14" s="41" t="s">
        <v>45</v>
      </c>
      <c r="H14" s="79" t="str">
        <f>'Company Info'!D34</f>
        <v>&lt;please enter&gt;</v>
      </c>
      <c r="I14" s="47"/>
      <c r="P14" s="42"/>
      <c r="Q14" s="42"/>
      <c r="R14" s="42"/>
    </row>
    <row r="15" spans="1:53" ht="33" customHeight="1">
      <c r="B15" s="144" t="s">
        <v>115</v>
      </c>
      <c r="C15" s="144" t="s">
        <v>117</v>
      </c>
      <c r="D15" s="144" t="s">
        <v>116</v>
      </c>
      <c r="E15" s="73" t="s">
        <v>30</v>
      </c>
      <c r="F15" s="73" t="s">
        <v>37</v>
      </c>
      <c r="G15" s="73" t="s">
        <v>27</v>
      </c>
      <c r="H15" s="73" t="s">
        <v>35</v>
      </c>
      <c r="I15" s="73" t="s">
        <v>31</v>
      </c>
      <c r="J15" s="73" t="s">
        <v>46</v>
      </c>
      <c r="P15" s="42"/>
      <c r="Q15" s="42"/>
      <c r="R15" s="42"/>
    </row>
    <row r="16" spans="1:53" ht="19.8" customHeight="1">
      <c r="B16" s="145">
        <v>1</v>
      </c>
      <c r="C16" s="145" t="s">
        <v>118</v>
      </c>
      <c r="D16" s="145">
        <v>1</v>
      </c>
      <c r="E16" s="108" t="s">
        <v>170</v>
      </c>
      <c r="F16" s="66" t="s">
        <v>29</v>
      </c>
      <c r="G16" s="66"/>
      <c r="H16" s="232"/>
      <c r="I16" s="141" t="s">
        <v>20</v>
      </c>
      <c r="J16" s="232"/>
      <c r="P16" s="42"/>
      <c r="Q16" s="42"/>
      <c r="R16" s="42"/>
    </row>
    <row r="17" spans="2:28" ht="19.8" customHeight="1">
      <c r="B17" s="145">
        <v>1</v>
      </c>
      <c r="C17" s="145" t="s">
        <v>118</v>
      </c>
      <c r="D17" s="145">
        <v>1</v>
      </c>
      <c r="E17" s="108" t="s">
        <v>171</v>
      </c>
      <c r="F17" s="66" t="s">
        <v>29</v>
      </c>
      <c r="G17" s="66"/>
      <c r="H17" s="232"/>
      <c r="I17" s="141" t="s">
        <v>20</v>
      </c>
      <c r="J17" s="232"/>
      <c r="P17" s="42"/>
      <c r="Q17" s="42"/>
      <c r="R17" s="42"/>
    </row>
    <row r="18" spans="2:28" ht="19.8" customHeight="1">
      <c r="B18" s="145">
        <v>1</v>
      </c>
      <c r="C18" s="145" t="s">
        <v>118</v>
      </c>
      <c r="D18" s="145">
        <v>1</v>
      </c>
      <c r="E18" s="108" t="s">
        <v>172</v>
      </c>
      <c r="F18" s="66" t="s">
        <v>29</v>
      </c>
      <c r="G18" s="66"/>
      <c r="H18" s="232"/>
      <c r="I18" s="141" t="s">
        <v>20</v>
      </c>
      <c r="J18" s="232"/>
      <c r="P18" s="42"/>
      <c r="Q18" s="42"/>
      <c r="R18" s="42"/>
    </row>
    <row r="19" spans="2:28" ht="19.8" customHeight="1">
      <c r="B19" s="145">
        <v>1</v>
      </c>
      <c r="C19" s="145" t="s">
        <v>118</v>
      </c>
      <c r="D19" s="145">
        <v>1</v>
      </c>
      <c r="E19" s="108" t="s">
        <v>172</v>
      </c>
      <c r="F19" s="66" t="s">
        <v>125</v>
      </c>
      <c r="G19" s="66"/>
      <c r="H19" s="232"/>
      <c r="I19" s="141" t="s">
        <v>20</v>
      </c>
      <c r="J19" s="232"/>
      <c r="P19" s="42"/>
      <c r="Q19" s="42"/>
      <c r="R19" s="42"/>
    </row>
    <row r="20" spans="2:28" ht="19.8" customHeight="1">
      <c r="B20" s="145">
        <v>1</v>
      </c>
      <c r="C20" s="145" t="s">
        <v>118</v>
      </c>
      <c r="D20" s="145">
        <v>1</v>
      </c>
      <c r="E20" s="108" t="s">
        <v>558</v>
      </c>
      <c r="F20" s="66" t="s">
        <v>98</v>
      </c>
      <c r="G20" s="66"/>
      <c r="H20" s="232"/>
      <c r="I20" s="141" t="s">
        <v>20</v>
      </c>
      <c r="J20" s="232"/>
      <c r="P20" s="42"/>
      <c r="Q20" s="42"/>
      <c r="R20" s="42"/>
    </row>
    <row r="21" spans="2:28" ht="19.8" customHeight="1">
      <c r="B21" s="145">
        <v>1</v>
      </c>
      <c r="C21" s="145" t="s">
        <v>118</v>
      </c>
      <c r="D21" s="145">
        <v>1</v>
      </c>
      <c r="E21" s="108" t="s">
        <v>558</v>
      </c>
      <c r="F21" s="66" t="s">
        <v>98</v>
      </c>
      <c r="G21" s="66"/>
      <c r="H21" s="232"/>
      <c r="I21" s="141" t="s">
        <v>20</v>
      </c>
      <c r="J21" s="232"/>
      <c r="P21" s="42"/>
      <c r="Q21" s="42"/>
      <c r="R21" s="42"/>
    </row>
    <row r="22" spans="2:28" ht="19.8" customHeight="1">
      <c r="B22" s="145">
        <v>1</v>
      </c>
      <c r="C22" s="145" t="s">
        <v>118</v>
      </c>
      <c r="D22" s="145">
        <v>1</v>
      </c>
      <c r="E22" s="108" t="s">
        <v>558</v>
      </c>
      <c r="F22" s="66" t="s">
        <v>98</v>
      </c>
      <c r="G22" s="66"/>
      <c r="H22" s="232"/>
      <c r="I22" s="141" t="s">
        <v>20</v>
      </c>
      <c r="J22" s="232"/>
      <c r="P22" s="42"/>
      <c r="Q22" s="42"/>
      <c r="R22" s="42"/>
    </row>
    <row r="23" spans="2:28" ht="19.05" customHeight="1">
      <c r="E23" s="54"/>
      <c r="G23" s="55"/>
      <c r="H23" s="55"/>
      <c r="I23" s="55"/>
      <c r="J23" s="55"/>
      <c r="M23" s="50"/>
      <c r="N23" s="50"/>
      <c r="P23" s="42"/>
      <c r="Q23" s="42"/>
      <c r="R23" s="42"/>
    </row>
    <row r="24" spans="2:28" ht="19.05" customHeight="1">
      <c r="E24" s="74" t="s">
        <v>42</v>
      </c>
      <c r="F24" s="57"/>
      <c r="G24" s="58"/>
      <c r="H24" s="59"/>
      <c r="I24" s="58"/>
      <c r="J24" s="58"/>
      <c r="K24" s="58"/>
      <c r="L24" s="58"/>
      <c r="M24" s="60"/>
      <c r="N24" s="61"/>
      <c r="O24" s="62"/>
      <c r="P24" s="61"/>
      <c r="Q24" s="62"/>
      <c r="R24" s="61"/>
      <c r="S24" s="62"/>
      <c r="T24" s="62"/>
      <c r="U24" s="62"/>
      <c r="V24" s="62"/>
      <c r="W24" s="62"/>
      <c r="X24" s="62"/>
      <c r="Y24" s="62"/>
      <c r="Z24" s="62"/>
      <c r="AA24" s="62"/>
      <c r="AB24" s="62"/>
    </row>
    <row r="25" spans="2:28" ht="19.05" customHeight="1">
      <c r="E25" s="54"/>
      <c r="G25" s="55"/>
      <c r="H25" s="55"/>
      <c r="I25" s="55"/>
      <c r="J25" s="55"/>
      <c r="M25" s="50"/>
      <c r="N25" s="50"/>
      <c r="O25" s="50"/>
      <c r="Q25" s="56"/>
    </row>
    <row r="26" spans="2:28" ht="19.05" customHeight="1">
      <c r="E26" s="76" t="s">
        <v>20</v>
      </c>
      <c r="G26" s="55"/>
      <c r="H26" s="55"/>
      <c r="I26" s="55"/>
      <c r="J26" s="76" t="s">
        <v>20</v>
      </c>
      <c r="M26" s="50"/>
      <c r="N26" s="50"/>
      <c r="O26" s="76" t="s">
        <v>20</v>
      </c>
      <c r="R26" s="50"/>
      <c r="S26" s="50"/>
      <c r="T26" s="76" t="s">
        <v>20</v>
      </c>
      <c r="W26" s="50"/>
      <c r="Y26" s="76" t="s">
        <v>20</v>
      </c>
      <c r="AB26" s="50"/>
    </row>
    <row r="27" spans="2:28" s="65" customFormat="1" ht="45" customHeight="1">
      <c r="E27" s="63" t="s">
        <v>38</v>
      </c>
      <c r="F27" s="75" t="s">
        <v>41</v>
      </c>
      <c r="G27" s="64" t="s">
        <v>39</v>
      </c>
      <c r="H27" s="64" t="s">
        <v>40</v>
      </c>
      <c r="I27" s="55"/>
      <c r="J27" s="63" t="s">
        <v>38</v>
      </c>
      <c r="K27" s="75" t="s">
        <v>41</v>
      </c>
      <c r="L27" s="64" t="s">
        <v>39</v>
      </c>
      <c r="M27" s="64" t="s">
        <v>40</v>
      </c>
      <c r="N27" s="55"/>
      <c r="O27" s="63" t="s">
        <v>38</v>
      </c>
      <c r="P27" s="75" t="s">
        <v>41</v>
      </c>
      <c r="Q27" s="64" t="s">
        <v>39</v>
      </c>
      <c r="R27" s="64" t="s">
        <v>40</v>
      </c>
      <c r="S27" s="55"/>
      <c r="T27" s="63" t="s">
        <v>38</v>
      </c>
      <c r="U27" s="75" t="s">
        <v>41</v>
      </c>
      <c r="V27" s="64" t="s">
        <v>39</v>
      </c>
      <c r="W27" s="64" t="s">
        <v>40</v>
      </c>
      <c r="Y27" s="63" t="s">
        <v>38</v>
      </c>
      <c r="Z27" s="75" t="s">
        <v>41</v>
      </c>
      <c r="AA27" s="64" t="s">
        <v>39</v>
      </c>
      <c r="AB27" s="64" t="s">
        <v>40</v>
      </c>
    </row>
    <row r="28" spans="2:28" ht="19.05" customHeight="1">
      <c r="E28" s="66"/>
      <c r="F28" s="66"/>
      <c r="G28" s="67"/>
      <c r="H28" s="67"/>
      <c r="I28" s="55"/>
      <c r="J28" s="66"/>
      <c r="K28" s="66"/>
      <c r="L28" s="67"/>
      <c r="M28" s="67"/>
      <c r="N28" s="55"/>
      <c r="O28" s="66"/>
      <c r="P28" s="66"/>
      <c r="Q28" s="67"/>
      <c r="R28" s="67"/>
      <c r="S28" s="55"/>
      <c r="T28" s="66"/>
      <c r="U28" s="66"/>
      <c r="V28" s="67"/>
      <c r="W28" s="67"/>
      <c r="Y28" s="66"/>
      <c r="Z28" s="66"/>
      <c r="AA28" s="67"/>
      <c r="AB28" s="67"/>
    </row>
    <row r="29" spans="2:28" ht="19.05" customHeight="1">
      <c r="E29" s="66"/>
      <c r="F29" s="66"/>
      <c r="G29" s="67"/>
      <c r="H29" s="67"/>
      <c r="I29" s="55"/>
      <c r="J29" s="66"/>
      <c r="K29" s="66"/>
      <c r="L29" s="67"/>
      <c r="M29" s="67"/>
      <c r="N29" s="55"/>
      <c r="O29" s="66"/>
      <c r="P29" s="66"/>
      <c r="Q29" s="67"/>
      <c r="R29" s="67"/>
      <c r="S29" s="55"/>
      <c r="T29" s="66"/>
      <c r="U29" s="66"/>
      <c r="V29" s="67"/>
      <c r="W29" s="67"/>
      <c r="Y29" s="66"/>
      <c r="Z29" s="66"/>
      <c r="AA29" s="67"/>
      <c r="AB29" s="67"/>
    </row>
    <row r="30" spans="2:28" ht="19.05" customHeight="1">
      <c r="E30" s="66"/>
      <c r="F30" s="66"/>
      <c r="G30" s="67"/>
      <c r="H30" s="67"/>
      <c r="I30" s="55"/>
      <c r="J30" s="66"/>
      <c r="K30" s="66"/>
      <c r="L30" s="67"/>
      <c r="M30" s="67"/>
      <c r="N30" s="55"/>
      <c r="O30" s="66"/>
      <c r="P30" s="66"/>
      <c r="Q30" s="67"/>
      <c r="R30" s="67"/>
      <c r="S30" s="55"/>
      <c r="T30" s="66"/>
      <c r="U30" s="66"/>
      <c r="V30" s="67"/>
      <c r="W30" s="67"/>
      <c r="Y30" s="66"/>
      <c r="Z30" s="66"/>
      <c r="AA30" s="67"/>
      <c r="AB30" s="67"/>
    </row>
    <row r="31" spans="2:28" ht="19.05" customHeight="1">
      <c r="E31" s="66"/>
      <c r="F31" s="66"/>
      <c r="G31" s="67"/>
      <c r="H31" s="67"/>
      <c r="I31" s="55"/>
      <c r="J31" s="66"/>
      <c r="K31" s="66"/>
      <c r="L31" s="67"/>
      <c r="M31" s="67"/>
      <c r="N31" s="55"/>
      <c r="O31" s="66"/>
      <c r="P31" s="66"/>
      <c r="Q31" s="67"/>
      <c r="R31" s="67"/>
      <c r="S31" s="55"/>
      <c r="T31" s="66"/>
      <c r="U31" s="66"/>
      <c r="V31" s="67"/>
      <c r="W31" s="67"/>
      <c r="Y31" s="66"/>
      <c r="Z31" s="66"/>
      <c r="AA31" s="67"/>
      <c r="AB31" s="67"/>
    </row>
    <row r="32" spans="2:28" ht="19.05" customHeight="1">
      <c r="E32" s="66"/>
      <c r="F32" s="66"/>
      <c r="G32" s="67"/>
      <c r="H32" s="67"/>
      <c r="I32" s="55"/>
      <c r="J32" s="66"/>
      <c r="K32" s="66"/>
      <c r="L32" s="67"/>
      <c r="M32" s="67"/>
      <c r="N32" s="55"/>
      <c r="O32" s="66"/>
      <c r="P32" s="66"/>
      <c r="Q32" s="67"/>
      <c r="R32" s="67"/>
      <c r="S32" s="55"/>
      <c r="T32" s="66"/>
      <c r="U32" s="66"/>
      <c r="V32" s="67"/>
      <c r="W32" s="67"/>
      <c r="Y32" s="66"/>
      <c r="Z32" s="66"/>
      <c r="AA32" s="67"/>
      <c r="AB32" s="67"/>
    </row>
    <row r="33" spans="5:28" ht="19.05" customHeight="1">
      <c r="E33" s="66"/>
      <c r="F33" s="66"/>
      <c r="G33" s="67"/>
      <c r="H33" s="67"/>
      <c r="I33" s="55"/>
      <c r="J33" s="66"/>
      <c r="K33" s="66"/>
      <c r="L33" s="67"/>
      <c r="M33" s="67"/>
      <c r="N33" s="55"/>
      <c r="O33" s="66"/>
      <c r="P33" s="66"/>
      <c r="Q33" s="67"/>
      <c r="R33" s="67"/>
      <c r="S33" s="55"/>
      <c r="T33" s="66"/>
      <c r="U33" s="66"/>
      <c r="V33" s="67"/>
      <c r="W33" s="67"/>
      <c r="Y33" s="66"/>
      <c r="Z33" s="66"/>
      <c r="AA33" s="67"/>
      <c r="AB33" s="67"/>
    </row>
    <row r="34" spans="5:28" ht="19.05" customHeight="1">
      <c r="E34" s="66"/>
      <c r="F34" s="66"/>
      <c r="G34" s="67"/>
      <c r="H34" s="67"/>
      <c r="I34" s="55"/>
      <c r="J34" s="66"/>
      <c r="K34" s="66"/>
      <c r="L34" s="67"/>
      <c r="M34" s="67"/>
      <c r="N34" s="55"/>
      <c r="O34" s="66"/>
      <c r="P34" s="66"/>
      <c r="Q34" s="67"/>
      <c r="R34" s="67"/>
      <c r="S34" s="55"/>
      <c r="T34" s="66"/>
      <c r="U34" s="66"/>
      <c r="V34" s="67"/>
      <c r="W34" s="67"/>
      <c r="Y34" s="66"/>
      <c r="Z34" s="66"/>
      <c r="AA34" s="67"/>
      <c r="AB34" s="67"/>
    </row>
    <row r="35" spans="5:28" ht="19.05" customHeight="1">
      <c r="E35" s="66"/>
      <c r="F35" s="66"/>
      <c r="G35" s="67"/>
      <c r="H35" s="67"/>
      <c r="I35" s="55"/>
      <c r="J35" s="66"/>
      <c r="K35" s="66"/>
      <c r="L35" s="67"/>
      <c r="M35" s="67"/>
      <c r="N35" s="55"/>
      <c r="O35" s="66"/>
      <c r="P35" s="66"/>
      <c r="Q35" s="67"/>
      <c r="R35" s="67"/>
      <c r="S35" s="55"/>
      <c r="T35" s="66"/>
      <c r="U35" s="66"/>
      <c r="V35" s="67"/>
      <c r="W35" s="67"/>
      <c r="Y35" s="66"/>
      <c r="Z35" s="66"/>
      <c r="AA35" s="67"/>
      <c r="AB35" s="67"/>
    </row>
    <row r="36" spans="5:28" ht="19.05" customHeight="1">
      <c r="E36" s="66"/>
      <c r="F36" s="66"/>
      <c r="G36" s="67"/>
      <c r="H36" s="67"/>
      <c r="I36" s="55"/>
      <c r="J36" s="66"/>
      <c r="K36" s="66"/>
      <c r="L36" s="67"/>
      <c r="M36" s="67"/>
      <c r="N36" s="55"/>
      <c r="O36" s="66"/>
      <c r="P36" s="66"/>
      <c r="Q36" s="67"/>
      <c r="R36" s="67"/>
      <c r="S36" s="55"/>
      <c r="T36" s="66"/>
      <c r="U36" s="66"/>
      <c r="V36" s="67"/>
      <c r="W36" s="67"/>
      <c r="Y36" s="66"/>
      <c r="Z36" s="66"/>
      <c r="AA36" s="67"/>
      <c r="AB36" s="67"/>
    </row>
    <row r="37" spans="5:28" ht="19.05" customHeight="1">
      <c r="E37" s="66"/>
      <c r="F37" s="66"/>
      <c r="G37" s="67"/>
      <c r="H37" s="67"/>
      <c r="I37" s="55"/>
      <c r="J37" s="66"/>
      <c r="K37" s="66"/>
      <c r="L37" s="67"/>
      <c r="M37" s="67"/>
      <c r="N37" s="55"/>
      <c r="O37" s="66"/>
      <c r="P37" s="66"/>
      <c r="Q37" s="67"/>
      <c r="R37" s="67"/>
      <c r="S37" s="55"/>
      <c r="T37" s="66"/>
      <c r="U37" s="66"/>
      <c r="V37" s="67"/>
      <c r="W37" s="67"/>
      <c r="Y37" s="66"/>
      <c r="Z37" s="66"/>
      <c r="AA37" s="67"/>
      <c r="AB37" s="67"/>
    </row>
    <row r="38" spans="5:28" ht="19.05" customHeight="1">
      <c r="E38" s="66"/>
      <c r="F38" s="66"/>
      <c r="G38" s="67"/>
      <c r="H38" s="67"/>
      <c r="I38" s="55"/>
      <c r="J38" s="66"/>
      <c r="K38" s="66"/>
      <c r="L38" s="67"/>
      <c r="M38" s="67"/>
      <c r="N38" s="55"/>
      <c r="O38" s="66"/>
      <c r="P38" s="66"/>
      <c r="Q38" s="67"/>
      <c r="R38" s="67"/>
      <c r="S38" s="55"/>
      <c r="T38" s="66"/>
      <c r="U38" s="66"/>
      <c r="V38" s="67"/>
      <c r="W38" s="67"/>
      <c r="Y38" s="66"/>
      <c r="Z38" s="66"/>
      <c r="AA38" s="67"/>
      <c r="AB38" s="67"/>
    </row>
    <row r="39" spans="5:28" ht="19.05" customHeight="1">
      <c r="E39" s="66"/>
      <c r="F39" s="68"/>
      <c r="G39" s="69"/>
      <c r="H39" s="69"/>
      <c r="I39" s="55"/>
      <c r="J39" s="66"/>
      <c r="K39" s="68"/>
      <c r="L39" s="69"/>
      <c r="M39" s="69"/>
      <c r="N39" s="55"/>
      <c r="O39" s="66"/>
      <c r="P39" s="68"/>
      <c r="Q39" s="69"/>
      <c r="R39" s="69"/>
      <c r="S39" s="55"/>
      <c r="T39" s="66"/>
      <c r="U39" s="68"/>
      <c r="V39" s="69"/>
      <c r="W39" s="69"/>
      <c r="Y39" s="66"/>
      <c r="Z39" s="68"/>
      <c r="AA39" s="69"/>
      <c r="AB39" s="69"/>
    </row>
    <row r="40" spans="5:28" ht="19.05" customHeight="1">
      <c r="E40" s="66"/>
      <c r="F40" s="70"/>
      <c r="G40" s="252"/>
      <c r="H40" s="70"/>
      <c r="I40" s="55"/>
      <c r="J40" s="66"/>
      <c r="K40" s="70"/>
      <c r="L40" s="70"/>
      <c r="M40" s="70"/>
      <c r="N40" s="55"/>
      <c r="O40" s="66"/>
      <c r="P40" s="70"/>
      <c r="Q40" s="70"/>
      <c r="R40" s="70"/>
      <c r="S40" s="55"/>
      <c r="T40" s="66"/>
      <c r="U40" s="70"/>
      <c r="V40" s="70"/>
      <c r="W40" s="70"/>
      <c r="Y40" s="66"/>
      <c r="Z40" s="70"/>
      <c r="AA40" s="70"/>
      <c r="AB40" s="70"/>
    </row>
    <row r="41" spans="5:28" ht="19.05" customHeight="1">
      <c r="E41" s="247" t="s">
        <v>532</v>
      </c>
      <c r="F41" s="250"/>
      <c r="G41" s="253"/>
      <c r="H41" s="251"/>
      <c r="I41" s="55"/>
      <c r="J41" s="247" t="s">
        <v>532</v>
      </c>
      <c r="K41" s="246"/>
      <c r="L41" s="246"/>
      <c r="M41" s="246"/>
      <c r="N41" s="55"/>
      <c r="O41" s="247" t="s">
        <v>532</v>
      </c>
      <c r="P41" s="246"/>
      <c r="Q41" s="246"/>
      <c r="R41" s="246"/>
      <c r="S41" s="55"/>
      <c r="T41" s="247" t="s">
        <v>532</v>
      </c>
      <c r="U41" s="246"/>
      <c r="V41" s="246"/>
      <c r="W41" s="246"/>
      <c r="Y41" s="247" t="s">
        <v>532</v>
      </c>
      <c r="Z41" s="246"/>
      <c r="AA41" s="246"/>
      <c r="AB41" s="246"/>
    </row>
    <row r="42" spans="5:28" ht="19.05" customHeight="1">
      <c r="E42" s="46"/>
      <c r="G42" s="249">
        <f>SUM(G28:G41)</f>
        <v>0</v>
      </c>
      <c r="H42" s="55"/>
      <c r="I42" s="55"/>
      <c r="J42" s="46"/>
      <c r="L42" s="249">
        <f>SUM(L28:L41)</f>
        <v>0</v>
      </c>
      <c r="M42" s="55"/>
      <c r="N42" s="50"/>
      <c r="O42" s="46" t="s">
        <v>532</v>
      </c>
      <c r="Q42" s="249">
        <f>SUM(Q28:Q41)</f>
        <v>0</v>
      </c>
      <c r="R42" s="55"/>
      <c r="S42" s="50"/>
      <c r="T42" s="46"/>
      <c r="V42" s="249">
        <f>SUM(V28:V41)</f>
        <v>0</v>
      </c>
      <c r="W42" s="55"/>
      <c r="Y42" s="46"/>
      <c r="AA42" s="245">
        <f>SUM(AA28:AA41)</f>
        <v>0</v>
      </c>
      <c r="AB42" s="55"/>
    </row>
    <row r="43" spans="5:28" ht="19.05" customHeight="1">
      <c r="E43" s="46"/>
      <c r="G43" s="55"/>
      <c r="H43" s="55"/>
      <c r="I43" s="55"/>
      <c r="J43" s="55"/>
      <c r="M43" s="50"/>
      <c r="N43" s="50"/>
      <c r="O43" s="50"/>
    </row>
    <row r="44" spans="5:28" ht="19.05" customHeight="1">
      <c r="E44" s="77" t="s">
        <v>43</v>
      </c>
      <c r="F44" s="71"/>
      <c r="G44" s="61"/>
      <c r="H44" s="72"/>
      <c r="I44" s="61"/>
      <c r="J44" s="61"/>
      <c r="K44" s="61"/>
      <c r="L44" s="61"/>
      <c r="M44" s="62"/>
      <c r="N44" s="61"/>
      <c r="O44" s="62"/>
      <c r="P44" s="61"/>
      <c r="Q44" s="62"/>
      <c r="R44" s="61"/>
      <c r="S44" s="62"/>
    </row>
    <row r="45" spans="5:28" ht="25.05" customHeight="1"/>
    <row r="46" spans="5:28" ht="25.05" customHeight="1"/>
    <row r="47" spans="5:28" ht="25.05" customHeight="1"/>
    <row r="48" spans="5:28" ht="25.05" customHeight="1"/>
    <row r="49" ht="25.05" customHeight="1"/>
    <row r="50" ht="25.05" customHeight="1"/>
    <row r="51" ht="25.05" customHeight="1"/>
    <row r="52" ht="25.05" customHeight="1"/>
    <row r="53" ht="25.05" customHeight="1"/>
  </sheetData>
  <sheetProtection selectLockedCells="1"/>
  <dataValidations count="1">
    <dataValidation type="list" allowBlank="1" showInputMessage="1" showErrorMessage="1" sqref="J26 Y26 T26 O26 E26" xr:uid="{CE1042CB-2C77-433F-AD9F-930FDD1AF6F5}">
      <formula1>$E$16:$E$21</formula1>
    </dataValidation>
  </dataValidations>
  <pageMargins left="0.7" right="0.7" top="0.75" bottom="0.75" header="0.3" footer="0.3"/>
  <pageSetup paperSize="9" orientation="portrait" horizontalDpi="0" verticalDpi="0"/>
  <headerFooter>
    <oddHeader>&amp;L&amp;"Calibri,Regular"&amp;K000000&amp;G</oddHeader>
  </headerFooter>
  <drawing r:id="rId1"/>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52EAB5A6-F1DC-4073-8BCA-637732269E84}">
          <x14:formula1>
            <xm:f>'Company Info'!$B$66:$B$69</xm:f>
          </x14:formula1>
          <xm:sqref>I16:I22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369D-DF16-4C95-9C33-8ED0905DB76D}">
  <sheetPr>
    <tabColor theme="5" tint="0.39997558519241921"/>
  </sheetPr>
  <dimension ref="A1:BA49"/>
  <sheetViews>
    <sheetView showGridLines="0" zoomScale="96" zoomScaleNormal="96" workbookViewId="0">
      <selection activeCell="L18" sqref="L18"/>
    </sheetView>
  </sheetViews>
  <sheetFormatPr defaultColWidth="20.796875" defaultRowHeight="15.6"/>
  <cols>
    <col min="1" max="1" width="8.59765625" style="41" customWidth="1"/>
    <col min="2" max="4" width="5.3984375" style="41" customWidth="1"/>
    <col min="5" max="5" width="29.5" style="41" customWidth="1"/>
    <col min="6" max="12" width="17.69921875" style="41" customWidth="1"/>
    <col min="13" max="14" width="17.69921875" style="42" customWidth="1"/>
    <col min="15" max="15" width="17.796875" style="42" customWidth="1"/>
    <col min="16" max="17" width="17.796875" style="41" customWidth="1"/>
    <col min="18" max="18" width="17.796875" style="43" customWidth="1"/>
    <col min="19" max="19" width="17.796875" style="41" customWidth="1"/>
    <col min="20" max="23" width="21.296875" style="41" customWidth="1"/>
    <col min="24" max="16384" width="20.796875" style="41"/>
  </cols>
  <sheetData>
    <row r="1" spans="1:53" ht="19.05" customHeight="1">
      <c r="P1" s="42"/>
      <c r="Q1" s="42"/>
      <c r="R1" s="42"/>
    </row>
    <row r="2" spans="1:53" ht="31.05" customHeight="1">
      <c r="F2" s="44" t="s">
        <v>57</v>
      </c>
      <c r="P2" s="42"/>
      <c r="Q2" s="42"/>
      <c r="R2" s="42"/>
    </row>
    <row r="3" spans="1:53" ht="14.4" customHeight="1">
      <c r="E3" s="46"/>
      <c r="F3" s="45"/>
      <c r="I3" s="47"/>
      <c r="P3" s="42"/>
      <c r="Q3" s="42"/>
      <c r="R3" s="42"/>
    </row>
    <row r="4" spans="1:53" customFormat="1" ht="15" customHeight="1">
      <c r="A4" s="41"/>
      <c r="B4" s="41"/>
      <c r="C4" s="41"/>
      <c r="D4" s="41"/>
      <c r="E4" s="111" t="s">
        <v>26</v>
      </c>
      <c r="F4" s="112" t="s">
        <v>58</v>
      </c>
      <c r="G4" s="112"/>
      <c r="H4" s="112"/>
      <c r="I4" s="112"/>
      <c r="J4" s="112"/>
      <c r="K4" s="104"/>
      <c r="L4" s="105"/>
      <c r="M4" s="100"/>
      <c r="N4" s="100"/>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customFormat="1" ht="15" customHeight="1">
      <c r="A5" s="41"/>
      <c r="B5" s="41"/>
      <c r="C5" s="41"/>
      <c r="D5" s="41"/>
      <c r="E5" s="113"/>
      <c r="F5" s="109" t="s">
        <v>60</v>
      </c>
      <c r="G5" s="109"/>
      <c r="H5" s="109"/>
      <c r="I5" s="109"/>
      <c r="J5" s="109"/>
      <c r="K5" s="104"/>
      <c r="L5" s="105"/>
      <c r="M5" s="100"/>
      <c r="N5" s="100"/>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customFormat="1" ht="15" customHeight="1">
      <c r="A6" s="41"/>
      <c r="B6" s="41"/>
      <c r="C6" s="41"/>
      <c r="D6" s="41"/>
      <c r="E6" s="113"/>
      <c r="F6" s="114" t="s">
        <v>62</v>
      </c>
      <c r="G6" s="109"/>
      <c r="H6" s="109"/>
      <c r="I6" s="109"/>
      <c r="J6" s="109"/>
      <c r="K6" s="104"/>
      <c r="L6" s="105"/>
      <c r="M6" s="100"/>
      <c r="N6" s="100"/>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customFormat="1" ht="15" customHeight="1">
      <c r="A7" s="41"/>
      <c r="B7" s="41"/>
      <c r="C7" s="41"/>
      <c r="D7" s="41"/>
      <c r="E7" s="113"/>
      <c r="F7" s="109" t="s">
        <v>503</v>
      </c>
      <c r="G7" s="109"/>
      <c r="H7" s="109"/>
      <c r="I7" s="109"/>
      <c r="J7" s="109"/>
      <c r="K7" s="104"/>
      <c r="L7" s="105"/>
      <c r="M7" s="100"/>
      <c r="N7" s="100"/>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customFormat="1" ht="15" customHeight="1">
      <c r="A8" s="41"/>
      <c r="B8" s="41"/>
      <c r="C8" s="41"/>
      <c r="D8" s="41"/>
      <c r="E8" s="113"/>
      <c r="F8" s="109"/>
      <c r="G8" s="109"/>
      <c r="H8" s="109"/>
      <c r="I8" s="109"/>
      <c r="J8" s="109"/>
      <c r="K8" s="104"/>
      <c r="L8" s="105"/>
      <c r="M8" s="100"/>
      <c r="N8" s="100"/>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customFormat="1" ht="15" customHeight="1">
      <c r="A9" s="41"/>
      <c r="B9" s="41"/>
      <c r="C9" s="41"/>
      <c r="D9" s="41"/>
      <c r="E9" s="102"/>
      <c r="F9" s="109" t="s">
        <v>59</v>
      </c>
      <c r="G9" s="106"/>
      <c r="H9" s="106"/>
      <c r="I9" s="102"/>
      <c r="J9" s="102"/>
      <c r="K9" s="104"/>
      <c r="L9" s="105"/>
      <c r="M9" s="100"/>
      <c r="N9" s="100"/>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customFormat="1" ht="15" customHeight="1">
      <c r="A10" s="41"/>
      <c r="B10" s="41"/>
      <c r="C10" s="41"/>
      <c r="D10" s="41"/>
      <c r="E10" s="102"/>
      <c r="F10" s="103"/>
      <c r="G10" s="106"/>
      <c r="H10" s="106"/>
      <c r="I10" s="102"/>
      <c r="J10" s="102"/>
      <c r="K10" s="104"/>
      <c r="L10" s="105"/>
      <c r="M10" s="100"/>
      <c r="N10" s="100"/>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customFormat="1" ht="15" customHeight="1">
      <c r="A11" s="41"/>
      <c r="B11" s="41"/>
      <c r="C11" s="41"/>
      <c r="D11" s="41"/>
      <c r="E11" s="96"/>
      <c r="F11" s="101" t="s">
        <v>50</v>
      </c>
      <c r="G11" s="98"/>
      <c r="H11" s="99"/>
      <c r="I11" s="99"/>
      <c r="J11" s="99"/>
      <c r="K11" s="99"/>
      <c r="L11" s="99"/>
      <c r="M11" s="100"/>
      <c r="N11" s="100"/>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14.4" customHeight="1">
      <c r="E12" s="46"/>
      <c r="F12" s="45"/>
      <c r="I12" s="47"/>
      <c r="P12" s="42"/>
      <c r="Q12" s="42"/>
      <c r="R12" s="42"/>
    </row>
    <row r="13" spans="1:53" ht="14.4" customHeight="1">
      <c r="E13" s="46" t="s">
        <v>44</v>
      </c>
      <c r="F13" s="78" t="str">
        <f>'Company Info'!D33</f>
        <v>&lt;please enter&gt;</v>
      </c>
      <c r="G13" s="41" t="s">
        <v>45</v>
      </c>
      <c r="H13" s="79" t="str">
        <f>'Company Info'!D34</f>
        <v>&lt;please enter&gt;</v>
      </c>
      <c r="I13" s="47"/>
      <c r="P13" s="42"/>
      <c r="Q13" s="42"/>
      <c r="R13" s="42"/>
    </row>
    <row r="14" spans="1:53" ht="33" customHeight="1">
      <c r="B14" s="144" t="s">
        <v>115</v>
      </c>
      <c r="C14" s="144" t="s">
        <v>117</v>
      </c>
      <c r="D14" s="144" t="s">
        <v>116</v>
      </c>
      <c r="E14" s="73" t="s">
        <v>30</v>
      </c>
      <c r="F14" s="73" t="s">
        <v>82</v>
      </c>
      <c r="G14" s="73" t="s">
        <v>27</v>
      </c>
      <c r="H14" s="73" t="s">
        <v>35</v>
      </c>
      <c r="I14" s="73" t="s">
        <v>31</v>
      </c>
      <c r="J14" s="73" t="s">
        <v>46</v>
      </c>
      <c r="L14" s="42"/>
      <c r="P14" s="42"/>
      <c r="Q14" s="42"/>
      <c r="R14" s="42"/>
    </row>
    <row r="15" spans="1:53" ht="19.8" customHeight="1">
      <c r="B15" s="145">
        <v>2</v>
      </c>
      <c r="C15" s="145" t="s">
        <v>118</v>
      </c>
      <c r="D15" s="145">
        <v>2</v>
      </c>
      <c r="E15" s="108" t="s">
        <v>61</v>
      </c>
      <c r="F15" s="66" t="s">
        <v>91</v>
      </c>
      <c r="G15" s="66"/>
      <c r="H15" s="232"/>
      <c r="I15" s="232" t="s">
        <v>20</v>
      </c>
      <c r="J15" s="232"/>
      <c r="L15" s="42"/>
      <c r="P15" s="42"/>
      <c r="Q15" s="42"/>
      <c r="R15" s="42"/>
    </row>
    <row r="16" spans="1:53" ht="19.8" customHeight="1">
      <c r="B16" s="236">
        <v>3</v>
      </c>
      <c r="C16" s="236">
        <v>3</v>
      </c>
      <c r="D16" s="236">
        <v>4</v>
      </c>
      <c r="E16" s="237" t="s">
        <v>122</v>
      </c>
      <c r="F16" s="238" t="s">
        <v>91</v>
      </c>
      <c r="G16" s="238">
        <f>G15</f>
        <v>0</v>
      </c>
      <c r="H16" s="239">
        <f>H15</f>
        <v>0</v>
      </c>
      <c r="I16" s="239" t="str">
        <f>I15</f>
        <v>Please select</v>
      </c>
      <c r="J16" s="239" t="s">
        <v>124</v>
      </c>
      <c r="P16" s="42"/>
      <c r="Q16" s="42"/>
      <c r="R16" s="42"/>
    </row>
    <row r="17" spans="2:28" ht="19.8" customHeight="1">
      <c r="B17" s="145">
        <v>2</v>
      </c>
      <c r="C17" s="145" t="s">
        <v>118</v>
      </c>
      <c r="D17" s="145">
        <v>2</v>
      </c>
      <c r="E17" s="108" t="s">
        <v>63</v>
      </c>
      <c r="F17" s="66" t="s">
        <v>91</v>
      </c>
      <c r="G17" s="66"/>
      <c r="H17" s="232"/>
      <c r="I17" s="232" t="s">
        <v>20</v>
      </c>
      <c r="J17" s="232"/>
      <c r="P17" s="42"/>
      <c r="Q17" s="42"/>
      <c r="R17" s="42"/>
    </row>
    <row r="18" spans="2:28" ht="19.8" customHeight="1">
      <c r="B18" s="236">
        <v>3</v>
      </c>
      <c r="C18" s="236">
        <v>3</v>
      </c>
      <c r="D18" s="236">
        <v>4</v>
      </c>
      <c r="E18" s="237" t="s">
        <v>517</v>
      </c>
      <c r="F18" s="238" t="s">
        <v>91</v>
      </c>
      <c r="G18" s="238">
        <f>G17</f>
        <v>0</v>
      </c>
      <c r="H18" s="239">
        <f>H17</f>
        <v>0</v>
      </c>
      <c r="I18" s="239" t="str">
        <f>I17</f>
        <v>Please select</v>
      </c>
      <c r="J18" s="239" t="s">
        <v>124</v>
      </c>
      <c r="P18" s="42"/>
      <c r="Q18" s="42"/>
      <c r="R18" s="42"/>
    </row>
    <row r="19" spans="2:28" ht="19.05" customHeight="1">
      <c r="E19" s="54"/>
      <c r="G19" s="55"/>
      <c r="H19" s="55"/>
      <c r="I19" s="55"/>
      <c r="J19" s="55"/>
      <c r="M19" s="50"/>
      <c r="N19" s="50"/>
      <c r="P19" s="42"/>
      <c r="Q19" s="42"/>
      <c r="R19" s="42"/>
    </row>
    <row r="20" spans="2:28" ht="19.05" customHeight="1">
      <c r="E20" s="74" t="s">
        <v>42</v>
      </c>
      <c r="F20" s="57"/>
      <c r="G20" s="58"/>
      <c r="H20" s="59"/>
      <c r="I20" s="58"/>
      <c r="J20" s="58"/>
      <c r="K20" s="58"/>
      <c r="L20" s="58"/>
      <c r="M20" s="60"/>
      <c r="N20" s="61"/>
      <c r="O20" s="62"/>
      <c r="P20" s="61"/>
      <c r="Q20" s="62"/>
      <c r="R20" s="61"/>
      <c r="S20" s="62"/>
      <c r="T20" s="62"/>
      <c r="U20" s="62"/>
      <c r="V20" s="62"/>
      <c r="W20" s="62"/>
      <c r="X20" s="62"/>
      <c r="Y20" s="62"/>
      <c r="Z20" s="62"/>
      <c r="AA20" s="62"/>
      <c r="AB20" s="62"/>
    </row>
    <row r="21" spans="2:28" ht="19.05" customHeight="1">
      <c r="E21" s="54"/>
      <c r="G21" s="55"/>
      <c r="H21" s="55"/>
      <c r="I21" s="55"/>
      <c r="J21" s="55"/>
      <c r="M21" s="50"/>
      <c r="N21" s="50"/>
      <c r="O21" s="50"/>
      <c r="Q21" s="56"/>
    </row>
    <row r="22" spans="2:28" ht="19.05" customHeight="1">
      <c r="E22" s="76" t="s">
        <v>20</v>
      </c>
      <c r="G22" s="55"/>
      <c r="H22" s="55"/>
      <c r="I22" s="55"/>
      <c r="J22" s="76" t="s">
        <v>20</v>
      </c>
      <c r="M22" s="50"/>
      <c r="N22" s="50"/>
      <c r="O22" s="76" t="s">
        <v>20</v>
      </c>
      <c r="R22" s="50"/>
      <c r="S22" s="50"/>
      <c r="T22" s="76" t="s">
        <v>20</v>
      </c>
      <c r="W22" s="50"/>
      <c r="Y22" s="76"/>
      <c r="AB22" s="50"/>
    </row>
    <row r="23" spans="2:28" s="65" customFormat="1" ht="45" customHeight="1">
      <c r="E23" s="63" t="s">
        <v>38</v>
      </c>
      <c r="F23" s="75" t="s">
        <v>64</v>
      </c>
      <c r="G23" s="64" t="s">
        <v>39</v>
      </c>
      <c r="H23" s="75" t="s">
        <v>65</v>
      </c>
      <c r="I23" s="55"/>
      <c r="J23" s="63" t="s">
        <v>38</v>
      </c>
      <c r="K23" s="75" t="s">
        <v>41</v>
      </c>
      <c r="L23" s="64" t="s">
        <v>39</v>
      </c>
      <c r="M23" s="64" t="s">
        <v>40</v>
      </c>
      <c r="N23" s="55"/>
      <c r="O23" s="63" t="s">
        <v>38</v>
      </c>
      <c r="P23" s="75" t="s">
        <v>41</v>
      </c>
      <c r="Q23" s="64" t="s">
        <v>39</v>
      </c>
      <c r="R23" s="64" t="s">
        <v>40</v>
      </c>
      <c r="S23" s="55"/>
      <c r="T23" s="63" t="s">
        <v>38</v>
      </c>
      <c r="U23" s="75" t="s">
        <v>41</v>
      </c>
      <c r="V23" s="64" t="s">
        <v>39</v>
      </c>
      <c r="W23" s="64" t="s">
        <v>40</v>
      </c>
      <c r="Y23" s="63" t="s">
        <v>38</v>
      </c>
      <c r="Z23" s="75" t="s">
        <v>41</v>
      </c>
      <c r="AA23" s="64" t="s">
        <v>39</v>
      </c>
      <c r="AB23" s="64" t="s">
        <v>40</v>
      </c>
    </row>
    <row r="24" spans="2:28" ht="19.05" customHeight="1">
      <c r="E24" s="66"/>
      <c r="F24" s="66"/>
      <c r="G24" s="67"/>
      <c r="H24" s="67"/>
      <c r="I24" s="55"/>
      <c r="J24" s="66"/>
      <c r="K24" s="66"/>
      <c r="L24" s="67"/>
      <c r="M24" s="67"/>
      <c r="N24" s="55"/>
      <c r="O24" s="66"/>
      <c r="P24" s="66"/>
      <c r="Q24" s="67"/>
      <c r="R24" s="67"/>
      <c r="S24" s="55"/>
      <c r="T24" s="66"/>
      <c r="U24" s="66"/>
      <c r="V24" s="67"/>
      <c r="W24" s="67"/>
      <c r="Y24" s="66"/>
      <c r="Z24" s="66"/>
      <c r="AA24" s="67"/>
      <c r="AB24" s="67"/>
    </row>
    <row r="25" spans="2:28" ht="19.05" customHeight="1">
      <c r="E25" s="66"/>
      <c r="F25" s="66"/>
      <c r="G25" s="67"/>
      <c r="H25" s="67"/>
      <c r="I25" s="55"/>
      <c r="J25" s="66"/>
      <c r="K25" s="66"/>
      <c r="L25" s="67"/>
      <c r="M25" s="67"/>
      <c r="N25" s="55"/>
      <c r="O25" s="66"/>
      <c r="P25" s="66"/>
      <c r="Q25" s="67"/>
      <c r="R25" s="67"/>
      <c r="S25" s="55"/>
      <c r="T25" s="66"/>
      <c r="U25" s="66"/>
      <c r="V25" s="67"/>
      <c r="W25" s="67"/>
      <c r="Y25" s="66"/>
      <c r="Z25" s="66"/>
      <c r="AA25" s="67"/>
      <c r="AB25" s="67"/>
    </row>
    <row r="26" spans="2:28" ht="19.05" customHeight="1">
      <c r="E26" s="66"/>
      <c r="F26" s="66"/>
      <c r="G26" s="67"/>
      <c r="H26" s="67"/>
      <c r="I26" s="55"/>
      <c r="J26" s="66"/>
      <c r="K26" s="66"/>
      <c r="L26" s="67"/>
      <c r="M26" s="67"/>
      <c r="N26" s="55"/>
      <c r="O26" s="66"/>
      <c r="P26" s="66"/>
      <c r="Q26" s="67"/>
      <c r="R26" s="67"/>
      <c r="S26" s="55"/>
      <c r="T26" s="66"/>
      <c r="U26" s="66"/>
      <c r="V26" s="67"/>
      <c r="W26" s="67"/>
      <c r="Y26" s="66"/>
      <c r="Z26" s="66"/>
      <c r="AA26" s="67"/>
      <c r="AB26" s="67"/>
    </row>
    <row r="27" spans="2:28" ht="19.05" customHeight="1">
      <c r="E27" s="66"/>
      <c r="F27" s="66"/>
      <c r="G27" s="67"/>
      <c r="H27" s="67"/>
      <c r="I27" s="55"/>
      <c r="J27" s="66"/>
      <c r="K27" s="66"/>
      <c r="L27" s="67"/>
      <c r="M27" s="67"/>
      <c r="N27" s="55"/>
      <c r="O27" s="66"/>
      <c r="P27" s="66"/>
      <c r="Q27" s="67"/>
      <c r="R27" s="67"/>
      <c r="S27" s="55"/>
      <c r="T27" s="66"/>
      <c r="U27" s="66"/>
      <c r="V27" s="67"/>
      <c r="W27" s="67"/>
      <c r="Y27" s="66"/>
      <c r="Z27" s="66"/>
      <c r="AA27" s="67"/>
      <c r="AB27" s="67"/>
    </row>
    <row r="28" spans="2:28" ht="19.05" customHeight="1">
      <c r="E28" s="66"/>
      <c r="F28" s="66"/>
      <c r="G28" s="67"/>
      <c r="H28" s="67"/>
      <c r="I28" s="55"/>
      <c r="J28" s="66"/>
      <c r="K28" s="66"/>
      <c r="L28" s="67"/>
      <c r="M28" s="67"/>
      <c r="N28" s="55"/>
      <c r="O28" s="66"/>
      <c r="P28" s="66"/>
      <c r="Q28" s="67"/>
      <c r="R28" s="67"/>
      <c r="S28" s="55"/>
      <c r="T28" s="66"/>
      <c r="U28" s="66"/>
      <c r="V28" s="67"/>
      <c r="W28" s="67"/>
      <c r="Y28" s="66"/>
      <c r="Z28" s="66"/>
      <c r="AA28" s="67"/>
      <c r="AB28" s="67"/>
    </row>
    <row r="29" spans="2:28" ht="18">
      <c r="E29" s="66"/>
      <c r="F29" s="66"/>
      <c r="G29" s="67"/>
      <c r="H29" s="67"/>
      <c r="I29" s="55"/>
      <c r="J29" s="66"/>
      <c r="K29" s="66"/>
      <c r="L29" s="67"/>
      <c r="M29" s="67"/>
      <c r="N29" s="55"/>
      <c r="O29" s="66"/>
      <c r="P29" s="66"/>
      <c r="Q29" s="67"/>
      <c r="R29" s="67"/>
      <c r="S29" s="55"/>
      <c r="T29" s="66"/>
      <c r="U29" s="66"/>
      <c r="V29" s="67"/>
      <c r="W29" s="67"/>
      <c r="Y29" s="66"/>
      <c r="Z29" s="66"/>
      <c r="AA29" s="67"/>
      <c r="AB29" s="67"/>
    </row>
    <row r="30" spans="2:28" ht="19.05" customHeight="1">
      <c r="E30" s="66"/>
      <c r="F30" s="66"/>
      <c r="G30" s="67"/>
      <c r="H30" s="67"/>
      <c r="I30" s="55"/>
      <c r="J30" s="66"/>
      <c r="K30" s="66"/>
      <c r="L30" s="67"/>
      <c r="M30" s="67"/>
      <c r="N30" s="55"/>
      <c r="O30" s="66"/>
      <c r="P30" s="66"/>
      <c r="Q30" s="67"/>
      <c r="R30" s="67"/>
      <c r="S30" s="55"/>
      <c r="T30" s="66"/>
      <c r="U30" s="66"/>
      <c r="V30" s="67"/>
      <c r="W30" s="67"/>
      <c r="Y30" s="66"/>
      <c r="Z30" s="66"/>
      <c r="AA30" s="67"/>
      <c r="AB30" s="67"/>
    </row>
    <row r="31" spans="2:28" ht="19.05" customHeight="1">
      <c r="E31" s="66"/>
      <c r="F31" s="66"/>
      <c r="G31" s="67"/>
      <c r="H31" s="67"/>
      <c r="I31" s="55"/>
      <c r="J31" s="66"/>
      <c r="K31" s="66"/>
      <c r="L31" s="67"/>
      <c r="M31" s="67"/>
      <c r="N31" s="55"/>
      <c r="O31" s="66"/>
      <c r="P31" s="66"/>
      <c r="Q31" s="67"/>
      <c r="R31" s="67"/>
      <c r="S31" s="55"/>
      <c r="T31" s="66"/>
      <c r="U31" s="66"/>
      <c r="V31" s="67"/>
      <c r="W31" s="67"/>
      <c r="Y31" s="66"/>
      <c r="Z31" s="66"/>
      <c r="AA31" s="67"/>
      <c r="AB31" s="67"/>
    </row>
    <row r="32" spans="2:28" ht="19.05" customHeight="1">
      <c r="E32" s="66"/>
      <c r="F32" s="66"/>
      <c r="G32" s="67"/>
      <c r="H32" s="67"/>
      <c r="I32" s="55"/>
      <c r="J32" s="66"/>
      <c r="K32" s="66"/>
      <c r="L32" s="67"/>
      <c r="M32" s="67"/>
      <c r="N32" s="55"/>
      <c r="O32" s="66"/>
      <c r="P32" s="66"/>
      <c r="Q32" s="67"/>
      <c r="R32" s="67"/>
      <c r="S32" s="55"/>
      <c r="T32" s="66"/>
      <c r="U32" s="66"/>
      <c r="V32" s="67"/>
      <c r="W32" s="67"/>
      <c r="Y32" s="66"/>
      <c r="Z32" s="66"/>
      <c r="AA32" s="67"/>
      <c r="AB32" s="67"/>
    </row>
    <row r="33" spans="5:28" ht="19.05" customHeight="1">
      <c r="E33" s="66"/>
      <c r="F33" s="66"/>
      <c r="G33" s="67"/>
      <c r="H33" s="67"/>
      <c r="I33" s="55"/>
      <c r="J33" s="66"/>
      <c r="K33" s="66"/>
      <c r="L33" s="67"/>
      <c r="M33" s="67"/>
      <c r="N33" s="55"/>
      <c r="O33" s="66"/>
      <c r="P33" s="66"/>
      <c r="Q33" s="67"/>
      <c r="R33" s="67"/>
      <c r="S33" s="55"/>
      <c r="T33" s="66"/>
      <c r="U33" s="66"/>
      <c r="V33" s="67"/>
      <c r="W33" s="67"/>
      <c r="Y33" s="66"/>
      <c r="Z33" s="66"/>
      <c r="AA33" s="67"/>
      <c r="AB33" s="67"/>
    </row>
    <row r="34" spans="5:28" ht="19.05" customHeight="1">
      <c r="E34" s="66"/>
      <c r="F34" s="66"/>
      <c r="G34" s="67"/>
      <c r="H34" s="67"/>
      <c r="I34" s="55"/>
      <c r="J34" s="66"/>
      <c r="K34" s="66"/>
      <c r="L34" s="67"/>
      <c r="M34" s="67"/>
      <c r="N34" s="55"/>
      <c r="O34" s="66"/>
      <c r="P34" s="66"/>
      <c r="Q34" s="67"/>
      <c r="R34" s="67"/>
      <c r="S34" s="55"/>
      <c r="T34" s="66"/>
      <c r="U34" s="66"/>
      <c r="V34" s="67"/>
      <c r="W34" s="67"/>
      <c r="Y34" s="66"/>
      <c r="Z34" s="66"/>
      <c r="AA34" s="67"/>
      <c r="AB34" s="67"/>
    </row>
    <row r="35" spans="5:28" ht="19.05" customHeight="1">
      <c r="E35" s="66"/>
      <c r="F35" s="68"/>
      <c r="G35" s="69"/>
      <c r="H35" s="69"/>
      <c r="I35" s="55"/>
      <c r="J35" s="66"/>
      <c r="K35" s="68"/>
      <c r="L35" s="69"/>
      <c r="M35" s="69"/>
      <c r="N35" s="55"/>
      <c r="O35" s="66"/>
      <c r="P35" s="68"/>
      <c r="Q35" s="69"/>
      <c r="R35" s="69"/>
      <c r="S35" s="55"/>
      <c r="T35" s="66"/>
      <c r="U35" s="68"/>
      <c r="V35" s="69"/>
      <c r="W35" s="69"/>
      <c r="Y35" s="66"/>
      <c r="Z35" s="68"/>
      <c r="AA35" s="69"/>
      <c r="AB35" s="69"/>
    </row>
    <row r="36" spans="5:28" ht="19.05" customHeight="1">
      <c r="E36" s="66"/>
      <c r="F36" s="70"/>
      <c r="G36" s="70"/>
      <c r="H36" s="70"/>
      <c r="I36" s="55"/>
      <c r="J36" s="66"/>
      <c r="K36" s="70"/>
      <c r="L36" s="70"/>
      <c r="M36" s="70"/>
      <c r="N36" s="55"/>
      <c r="O36" s="66"/>
      <c r="P36" s="70"/>
      <c r="Q36" s="70"/>
      <c r="R36" s="70"/>
      <c r="S36" s="55"/>
      <c r="T36" s="66"/>
      <c r="U36" s="70"/>
      <c r="V36" s="70"/>
      <c r="W36" s="70"/>
      <c r="Y36" s="66"/>
      <c r="Z36" s="70"/>
      <c r="AA36" s="70"/>
      <c r="AB36" s="70"/>
    </row>
    <row r="37" spans="5:28" ht="19.05" customHeight="1">
      <c r="E37" s="247" t="s">
        <v>532</v>
      </c>
      <c r="F37" s="250"/>
      <c r="G37" s="253"/>
      <c r="H37" s="251"/>
      <c r="I37" s="55"/>
      <c r="J37" s="247" t="s">
        <v>532</v>
      </c>
      <c r="K37" s="246"/>
      <c r="L37" s="246"/>
      <c r="M37" s="246"/>
      <c r="N37" s="55"/>
      <c r="O37" s="247" t="s">
        <v>532</v>
      </c>
      <c r="P37" s="246"/>
      <c r="Q37" s="246"/>
      <c r="R37" s="246"/>
      <c r="S37" s="55"/>
      <c r="T37" s="247" t="s">
        <v>532</v>
      </c>
      <c r="U37" s="246"/>
      <c r="V37" s="246"/>
      <c r="W37" s="246"/>
      <c r="Y37" s="247" t="s">
        <v>532</v>
      </c>
      <c r="Z37" s="246"/>
      <c r="AA37" s="246"/>
      <c r="AB37" s="246"/>
    </row>
    <row r="38" spans="5:28" ht="19.05" customHeight="1">
      <c r="E38" s="46"/>
      <c r="G38" s="249">
        <f>SUM(Electricity!G24:G37)</f>
        <v>0</v>
      </c>
      <c r="H38" s="55"/>
      <c r="I38" s="55"/>
      <c r="J38" s="46"/>
      <c r="L38" s="249">
        <f>SUM(L24:L37)</f>
        <v>0</v>
      </c>
      <c r="M38" s="55"/>
      <c r="N38" s="50"/>
      <c r="O38" s="46" t="s">
        <v>532</v>
      </c>
      <c r="Q38" s="249">
        <f>SUM(Q24:Q37)</f>
        <v>0</v>
      </c>
      <c r="R38" s="55"/>
      <c r="S38" s="50"/>
      <c r="T38" s="46"/>
      <c r="V38" s="249">
        <f>SUM(V24:V37)</f>
        <v>0</v>
      </c>
      <c r="W38" s="55"/>
      <c r="Y38" s="46"/>
      <c r="AA38" s="245">
        <f>SUM(AA24:AA37)</f>
        <v>0</v>
      </c>
      <c r="AB38" s="55"/>
    </row>
    <row r="39" spans="5:28" ht="19.05" customHeight="1">
      <c r="E39" s="46"/>
      <c r="G39" s="55"/>
      <c r="H39" s="55"/>
      <c r="I39" s="55"/>
      <c r="J39" s="55"/>
      <c r="M39" s="50"/>
      <c r="N39" s="50"/>
      <c r="O39" s="50"/>
    </row>
    <row r="40" spans="5:28" ht="19.05" customHeight="1">
      <c r="E40" s="77" t="s">
        <v>43</v>
      </c>
      <c r="F40" s="71"/>
      <c r="G40" s="61"/>
      <c r="H40" s="72"/>
      <c r="I40" s="61"/>
      <c r="J40" s="61"/>
      <c r="K40" s="61"/>
      <c r="L40" s="61"/>
      <c r="M40" s="62"/>
      <c r="N40" s="61"/>
      <c r="O40" s="62"/>
      <c r="P40" s="61"/>
      <c r="Q40" s="62"/>
      <c r="R40" s="61"/>
      <c r="S40" s="62"/>
    </row>
    <row r="41" spans="5:28" ht="25.05" customHeight="1"/>
    <row r="42" spans="5:28" ht="25.05" customHeight="1"/>
    <row r="43" spans="5:28" ht="25.05" customHeight="1"/>
    <row r="44" spans="5:28" ht="25.05" customHeight="1"/>
    <row r="45" spans="5:28" ht="25.05" customHeight="1"/>
    <row r="46" spans="5:28" ht="25.05" customHeight="1"/>
    <row r="47" spans="5:28" ht="25.05" customHeight="1"/>
    <row r="48" spans="5:28" ht="25.05" customHeight="1"/>
    <row r="49" ht="25.05" customHeight="1"/>
  </sheetData>
  <sheetProtection selectLockedCells="1"/>
  <dataValidations count="1">
    <dataValidation type="list" allowBlank="1" showInputMessage="1" showErrorMessage="1" sqref="E22 J22 O22 T22" xr:uid="{4ADE06A3-8E80-46B3-A207-2D464A86F224}">
      <formula1>$E$15:$E$18</formula1>
    </dataValidation>
  </dataValidations>
  <pageMargins left="0.7" right="0.7" top="0.75" bottom="0.75" header="0.3" footer="0.3"/>
  <pageSetup paperSize="9" orientation="portrait" horizontalDpi="0" verticalDpi="0"/>
  <headerFooter>
    <oddHeader>&amp;L&amp;"Calibri,Regular"&amp;K000000&amp;G</oddHeader>
  </headerFooter>
  <drawing r:id="rId1"/>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31C8DCE7-DEF3-4FA5-B29C-4B2356824923}">
          <x14:formula1>
            <xm:f>'Company Info'!$B$66:$B$69</xm:f>
          </x14:formula1>
          <xm:sqref>I15:I18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7599-E689-45DF-ACFC-0B64415D72BA}">
  <sheetPr>
    <tabColor theme="5" tint="0.39997558519241921"/>
  </sheetPr>
  <dimension ref="A1:BA67"/>
  <sheetViews>
    <sheetView showGridLines="0" topLeftCell="A17" zoomScale="96" zoomScaleNormal="96" workbookViewId="0">
      <selection activeCell="E40" sqref="E40"/>
    </sheetView>
  </sheetViews>
  <sheetFormatPr defaultColWidth="20.796875" defaultRowHeight="15.6"/>
  <cols>
    <col min="1" max="1" width="8.59765625" style="41" customWidth="1"/>
    <col min="2" max="4" width="5.69921875" style="41" customWidth="1"/>
    <col min="5" max="5" width="29.5" style="41" customWidth="1"/>
    <col min="6" max="12" width="17.69921875" style="41" customWidth="1"/>
    <col min="13" max="14" width="17.69921875" style="42" customWidth="1"/>
    <col min="15" max="15" width="17.796875" style="42" customWidth="1"/>
    <col min="16" max="17" width="17.796875" style="41" customWidth="1"/>
    <col min="18" max="18" width="17.796875" style="43" customWidth="1"/>
    <col min="19" max="19" width="17.796875" style="41" customWidth="1"/>
    <col min="20" max="23" width="21.296875" style="41" customWidth="1"/>
    <col min="24" max="16384" width="20.796875" style="41"/>
  </cols>
  <sheetData>
    <row r="1" spans="1:24" ht="19.05" customHeight="1">
      <c r="P1" s="42"/>
      <c r="Q1" s="42"/>
      <c r="R1" s="42"/>
    </row>
    <row r="2" spans="1:24" ht="31.05" customHeight="1">
      <c r="F2" s="44" t="s">
        <v>66</v>
      </c>
      <c r="P2" s="42"/>
      <c r="Q2" s="42"/>
      <c r="R2" s="42"/>
    </row>
    <row r="3" spans="1:24" ht="14.4" customHeight="1">
      <c r="E3" s="46"/>
      <c r="F3" s="45"/>
      <c r="I3" s="47"/>
      <c r="P3" s="42"/>
      <c r="Q3" s="42"/>
      <c r="R3" s="42"/>
    </row>
    <row r="4" spans="1:24" s="4" customFormat="1" ht="19.05" customHeight="1">
      <c r="A4" s="3"/>
      <c r="B4" s="3"/>
      <c r="C4" s="3"/>
      <c r="D4" s="3"/>
      <c r="E4" s="48" t="s">
        <v>26</v>
      </c>
      <c r="F4" s="49" t="s">
        <v>67</v>
      </c>
      <c r="G4" s="115"/>
      <c r="H4" s="115"/>
      <c r="I4" s="116"/>
      <c r="J4" s="116"/>
      <c r="K4" s="116"/>
      <c r="L4" s="116"/>
      <c r="M4" s="125"/>
      <c r="N4" s="126"/>
      <c r="O4" s="3"/>
      <c r="P4" s="3"/>
      <c r="Q4" s="3"/>
      <c r="R4" s="3"/>
      <c r="X4" s="127"/>
    </row>
    <row r="5" spans="1:24" s="4" customFormat="1" ht="19.05" customHeight="1">
      <c r="A5" s="3"/>
      <c r="B5" s="3"/>
      <c r="C5" s="3"/>
      <c r="D5" s="3"/>
      <c r="E5" s="51"/>
      <c r="F5" s="52" t="s">
        <v>68</v>
      </c>
      <c r="G5" s="117"/>
      <c r="H5" s="117"/>
      <c r="I5" s="118"/>
      <c r="J5" s="118"/>
      <c r="K5" s="118"/>
      <c r="L5" s="118"/>
      <c r="M5" s="128"/>
      <c r="N5" s="129"/>
      <c r="O5" s="3"/>
      <c r="P5" s="3"/>
      <c r="Q5" s="3"/>
      <c r="R5" s="3"/>
      <c r="X5" s="127"/>
    </row>
    <row r="6" spans="1:24" s="4" customFormat="1" ht="19.05" customHeight="1">
      <c r="A6" s="3"/>
      <c r="B6" s="3"/>
      <c r="C6" s="3"/>
      <c r="D6" s="3"/>
      <c r="E6" s="51"/>
      <c r="F6" s="52" t="s">
        <v>77</v>
      </c>
      <c r="G6" s="117"/>
      <c r="H6" s="117"/>
      <c r="I6" s="118"/>
      <c r="J6" s="118"/>
      <c r="K6" s="118"/>
      <c r="L6" s="118"/>
      <c r="M6" s="128"/>
      <c r="N6" s="129"/>
      <c r="O6" s="3"/>
      <c r="P6" s="3"/>
      <c r="Q6" s="3"/>
      <c r="R6" s="3"/>
      <c r="X6" s="127"/>
    </row>
    <row r="7" spans="1:24" s="4" customFormat="1" ht="19.05" customHeight="1">
      <c r="A7" s="3"/>
      <c r="B7" s="3"/>
      <c r="C7" s="3"/>
      <c r="D7" s="3"/>
      <c r="E7" s="51"/>
      <c r="F7" s="52" t="s">
        <v>78</v>
      </c>
      <c r="G7" s="117"/>
      <c r="H7" s="117"/>
      <c r="I7" s="118"/>
      <c r="J7" s="118"/>
      <c r="K7" s="118"/>
      <c r="L7" s="118"/>
      <c r="M7" s="128"/>
      <c r="N7" s="129"/>
      <c r="O7" s="3"/>
      <c r="P7" s="3"/>
      <c r="Q7" s="3"/>
      <c r="R7" s="3"/>
      <c r="X7" s="127"/>
    </row>
    <row r="8" spans="1:24" s="4" customFormat="1" ht="19.05" customHeight="1">
      <c r="A8" s="3"/>
      <c r="B8" s="3"/>
      <c r="C8" s="3"/>
      <c r="D8" s="3"/>
      <c r="E8" s="51"/>
      <c r="F8" s="52" t="s">
        <v>79</v>
      </c>
      <c r="G8" s="117"/>
      <c r="H8" s="117"/>
      <c r="I8" s="118"/>
      <c r="J8" s="118"/>
      <c r="K8" s="118"/>
      <c r="L8" s="118"/>
      <c r="M8" s="128"/>
      <c r="N8" s="129"/>
      <c r="O8" s="3"/>
      <c r="P8" s="3"/>
      <c r="Q8" s="3"/>
      <c r="R8" s="3"/>
      <c r="X8" s="127"/>
    </row>
    <row r="9" spans="1:24" s="4" customFormat="1" ht="19.05" customHeight="1">
      <c r="A9" s="3"/>
      <c r="B9" s="3"/>
      <c r="C9" s="3"/>
      <c r="D9" s="3"/>
      <c r="E9" s="51"/>
      <c r="F9" s="119" t="s">
        <v>69</v>
      </c>
      <c r="G9" s="117"/>
      <c r="H9" s="117"/>
      <c r="I9" s="118"/>
      <c r="J9" s="118"/>
      <c r="K9" s="118"/>
      <c r="L9" s="118"/>
      <c r="M9" s="128"/>
      <c r="N9" s="129"/>
      <c r="O9" s="3"/>
      <c r="P9" s="3"/>
      <c r="Q9" s="3"/>
      <c r="R9" s="3"/>
      <c r="X9" s="127"/>
    </row>
    <row r="10" spans="1:24" s="4" customFormat="1" ht="19.05" customHeight="1">
      <c r="A10" s="3"/>
      <c r="B10" s="3"/>
      <c r="C10" s="3"/>
      <c r="D10" s="3"/>
      <c r="E10" s="51"/>
      <c r="F10" s="120" t="s">
        <v>70</v>
      </c>
      <c r="G10" s="117"/>
      <c r="H10" s="117"/>
      <c r="I10" s="118"/>
      <c r="J10" s="118"/>
      <c r="K10" s="118"/>
      <c r="L10" s="118"/>
      <c r="M10" s="128"/>
      <c r="N10" s="129"/>
      <c r="O10" s="3"/>
      <c r="P10" s="3"/>
      <c r="Q10" s="3"/>
      <c r="R10" s="3"/>
      <c r="X10" s="127"/>
    </row>
    <row r="11" spans="1:24" s="4" customFormat="1" ht="19.05" customHeight="1">
      <c r="A11" s="3"/>
      <c r="B11" s="3"/>
      <c r="C11" s="3"/>
      <c r="D11" s="3"/>
      <c r="E11" s="51"/>
      <c r="F11" s="120" t="s">
        <v>71</v>
      </c>
      <c r="G11" s="117"/>
      <c r="H11" s="117"/>
      <c r="I11" s="118"/>
      <c r="J11" s="118"/>
      <c r="K11" s="118"/>
      <c r="L11" s="118"/>
      <c r="M11" s="128"/>
      <c r="N11" s="129"/>
      <c r="O11" s="3"/>
      <c r="P11" s="3"/>
      <c r="Q11" s="3"/>
      <c r="R11" s="3"/>
      <c r="X11" s="127"/>
    </row>
    <row r="12" spans="1:24" s="4" customFormat="1" ht="19.05" customHeight="1">
      <c r="A12" s="3"/>
      <c r="B12" s="3"/>
      <c r="C12" s="3"/>
      <c r="D12" s="3"/>
      <c r="E12" s="51"/>
      <c r="F12" s="120" t="s">
        <v>72</v>
      </c>
      <c r="G12" s="117"/>
      <c r="H12" s="117"/>
      <c r="I12" s="118"/>
      <c r="J12" s="118"/>
      <c r="K12" s="118"/>
      <c r="L12" s="118"/>
      <c r="M12" s="128"/>
      <c r="N12" s="129"/>
      <c r="O12" s="3"/>
      <c r="P12" s="3"/>
      <c r="Q12" s="3"/>
      <c r="R12" s="3"/>
      <c r="X12" s="127"/>
    </row>
    <row r="13" spans="1:24" s="4" customFormat="1" ht="19.05" customHeight="1">
      <c r="A13" s="3"/>
      <c r="B13" s="3"/>
      <c r="C13" s="3"/>
      <c r="D13" s="3"/>
      <c r="E13" s="51"/>
      <c r="F13" s="120" t="s">
        <v>73</v>
      </c>
      <c r="G13" s="117"/>
      <c r="H13" s="117"/>
      <c r="I13" s="118"/>
      <c r="J13" s="118"/>
      <c r="K13" s="118"/>
      <c r="L13" s="118"/>
      <c r="M13" s="128"/>
      <c r="N13" s="129"/>
      <c r="O13" s="3"/>
      <c r="P13" s="3"/>
      <c r="Q13" s="3"/>
      <c r="R13" s="3"/>
      <c r="X13" s="127"/>
    </row>
    <row r="14" spans="1:24" s="4" customFormat="1" ht="19.05" customHeight="1">
      <c r="A14" s="3"/>
      <c r="B14" s="3"/>
      <c r="C14" s="3"/>
      <c r="D14" s="3"/>
      <c r="E14" s="51"/>
      <c r="F14" s="120" t="s">
        <v>74</v>
      </c>
      <c r="G14" s="117"/>
      <c r="H14" s="117"/>
      <c r="I14" s="118"/>
      <c r="J14" s="118"/>
      <c r="K14" s="118"/>
      <c r="L14" s="118"/>
      <c r="M14" s="128"/>
      <c r="N14" s="129"/>
      <c r="O14" s="3"/>
      <c r="P14" s="3"/>
      <c r="Q14" s="3"/>
      <c r="R14" s="3"/>
      <c r="X14" s="127"/>
    </row>
    <row r="15" spans="1:24" s="4" customFormat="1" ht="19.05" customHeight="1">
      <c r="A15" s="3"/>
      <c r="B15" s="3"/>
      <c r="C15" s="3"/>
      <c r="D15" s="3"/>
      <c r="E15" s="53"/>
      <c r="F15" s="120" t="s">
        <v>75</v>
      </c>
      <c r="G15" s="117"/>
      <c r="H15" s="117"/>
      <c r="I15" s="118"/>
      <c r="J15" s="118"/>
      <c r="K15" s="118"/>
      <c r="L15" s="118"/>
      <c r="M15" s="128"/>
      <c r="N15" s="129"/>
      <c r="O15" s="3"/>
      <c r="P15" s="3"/>
      <c r="Q15" s="3"/>
      <c r="R15" s="3"/>
      <c r="X15" s="127"/>
    </row>
    <row r="16" spans="1:24" s="4" customFormat="1" ht="30" customHeight="1" thickBot="1">
      <c r="A16" s="3"/>
      <c r="B16" s="3"/>
      <c r="C16" s="3"/>
      <c r="D16" s="3"/>
      <c r="E16" s="121"/>
      <c r="F16" s="122" t="s">
        <v>76</v>
      </c>
      <c r="G16" s="123"/>
      <c r="H16" s="123"/>
      <c r="I16" s="124"/>
      <c r="J16" s="124"/>
      <c r="K16" s="124"/>
      <c r="L16" s="124"/>
      <c r="M16" s="130"/>
      <c r="N16" s="131"/>
      <c r="O16" s="3"/>
      <c r="P16" s="3"/>
      <c r="Q16" s="3"/>
      <c r="R16" s="3"/>
      <c r="X16" s="127"/>
    </row>
    <row r="17" spans="1:53" s="4" customFormat="1" ht="30" customHeight="1">
      <c r="A17" s="3"/>
      <c r="B17" s="3"/>
      <c r="C17" s="3"/>
      <c r="D17" s="3"/>
      <c r="E17" s="107"/>
      <c r="F17" s="97" t="s">
        <v>80</v>
      </c>
      <c r="G17" s="105"/>
      <c r="H17" s="105"/>
      <c r="I17" s="132"/>
      <c r="J17" s="132"/>
      <c r="K17" s="132"/>
      <c r="L17" s="132"/>
      <c r="M17" s="133"/>
      <c r="N17" s="133"/>
      <c r="O17" s="3"/>
      <c r="P17" s="3"/>
      <c r="Q17" s="3"/>
      <c r="R17" s="3"/>
      <c r="X17" s="127"/>
    </row>
    <row r="18" spans="1:53" customFormat="1" ht="15" customHeight="1">
      <c r="A18" s="41"/>
      <c r="B18" s="41"/>
      <c r="C18" s="41"/>
      <c r="D18" s="41"/>
      <c r="E18" s="96"/>
      <c r="F18" s="97"/>
      <c r="G18" s="98"/>
      <c r="H18" s="99"/>
      <c r="I18" s="99"/>
      <c r="J18" s="99"/>
      <c r="K18" s="99"/>
      <c r="L18" s="99"/>
      <c r="M18" s="100"/>
      <c r="N18" s="100"/>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customFormat="1" ht="15" customHeight="1">
      <c r="A19" s="41"/>
      <c r="B19" s="41"/>
      <c r="C19" s="41"/>
      <c r="D19" s="41"/>
      <c r="E19" s="96"/>
      <c r="F19" s="101" t="s">
        <v>50</v>
      </c>
      <c r="G19" s="98"/>
      <c r="H19" s="99"/>
      <c r="I19" s="99"/>
      <c r="J19" s="99"/>
      <c r="K19" s="99"/>
      <c r="L19" s="99"/>
      <c r="M19" s="100"/>
      <c r="N19" s="100"/>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14.4" customHeight="1">
      <c r="E20" s="46"/>
      <c r="F20" s="45"/>
      <c r="I20" s="47"/>
      <c r="P20" s="42"/>
      <c r="Q20" s="42"/>
      <c r="R20" s="42"/>
    </row>
    <row r="21" spans="1:53" ht="14.4" customHeight="1">
      <c r="E21" s="46" t="s">
        <v>44</v>
      </c>
      <c r="F21" s="78" t="str">
        <f>'Company Info'!D33</f>
        <v>&lt;please enter&gt;</v>
      </c>
      <c r="G21" s="41" t="s">
        <v>45</v>
      </c>
      <c r="H21" s="79" t="str">
        <f>'Company Info'!D34</f>
        <v>&lt;please enter&gt;</v>
      </c>
      <c r="I21" s="47"/>
      <c r="P21" s="42"/>
      <c r="Q21" s="42"/>
      <c r="R21" s="42"/>
    </row>
    <row r="22" spans="1:53" ht="33" customHeight="1">
      <c r="B22" s="144" t="s">
        <v>115</v>
      </c>
      <c r="C22" s="144" t="s">
        <v>117</v>
      </c>
      <c r="D22" s="144" t="s">
        <v>116</v>
      </c>
      <c r="E22" s="73" t="s">
        <v>30</v>
      </c>
      <c r="F22" s="73" t="s">
        <v>81</v>
      </c>
      <c r="G22" s="73" t="s">
        <v>27</v>
      </c>
      <c r="H22" s="73" t="s">
        <v>35</v>
      </c>
      <c r="I22" s="73" t="s">
        <v>31</v>
      </c>
      <c r="J22" s="73" t="s">
        <v>46</v>
      </c>
      <c r="L22" s="42"/>
      <c r="P22" s="42"/>
      <c r="Q22" s="42"/>
      <c r="R22" s="42"/>
    </row>
    <row r="23" spans="1:53" ht="19.8" customHeight="1">
      <c r="B23" s="145">
        <v>3</v>
      </c>
      <c r="C23" s="145">
        <v>4</v>
      </c>
      <c r="D23" s="145">
        <v>3</v>
      </c>
      <c r="E23" s="108" t="s">
        <v>559</v>
      </c>
      <c r="F23" s="66" t="s">
        <v>89</v>
      </c>
      <c r="G23" s="66"/>
      <c r="H23" s="232"/>
      <c r="I23" s="232" t="s">
        <v>20</v>
      </c>
      <c r="J23" s="232"/>
      <c r="L23" s="42"/>
      <c r="P23" s="42"/>
      <c r="Q23" s="42"/>
      <c r="R23" s="42"/>
    </row>
    <row r="24" spans="1:53" ht="19.8" customHeight="1">
      <c r="B24" s="145">
        <v>3</v>
      </c>
      <c r="C24" s="145">
        <v>4</v>
      </c>
      <c r="D24" s="145">
        <v>3</v>
      </c>
      <c r="E24" s="108" t="s">
        <v>560</v>
      </c>
      <c r="F24" s="66" t="s">
        <v>89</v>
      </c>
      <c r="G24" s="66"/>
      <c r="H24" s="232"/>
      <c r="I24" s="232" t="s">
        <v>20</v>
      </c>
      <c r="J24" s="232"/>
      <c r="P24" s="42"/>
      <c r="Q24" s="42"/>
      <c r="R24" s="42"/>
    </row>
    <row r="25" spans="1:53" ht="19.8" customHeight="1">
      <c r="B25" s="145">
        <v>3</v>
      </c>
      <c r="C25" s="145">
        <v>4</v>
      </c>
      <c r="D25" s="145">
        <v>3</v>
      </c>
      <c r="E25" s="108" t="s">
        <v>561</v>
      </c>
      <c r="F25" s="66" t="s">
        <v>89</v>
      </c>
      <c r="G25" s="66"/>
      <c r="H25" s="232"/>
      <c r="I25" s="232" t="s">
        <v>20</v>
      </c>
      <c r="J25" s="232"/>
      <c r="P25" s="42"/>
      <c r="Q25" s="42"/>
      <c r="R25" s="42"/>
    </row>
    <row r="26" spans="1:53" ht="19.8" customHeight="1">
      <c r="B26" s="145">
        <v>3</v>
      </c>
      <c r="C26" s="145">
        <v>4</v>
      </c>
      <c r="D26" s="145">
        <v>3</v>
      </c>
      <c r="E26" s="108" t="s">
        <v>565</v>
      </c>
      <c r="F26" s="66" t="s">
        <v>89</v>
      </c>
      <c r="G26" s="66"/>
      <c r="H26" s="232"/>
      <c r="I26" s="232" t="s">
        <v>20</v>
      </c>
      <c r="J26" s="232"/>
      <c r="P26" s="42"/>
      <c r="Q26" s="42"/>
      <c r="R26" s="42"/>
    </row>
    <row r="27" spans="1:53" ht="19.8" customHeight="1">
      <c r="B27" s="145">
        <v>3</v>
      </c>
      <c r="C27" s="145">
        <v>4</v>
      </c>
      <c r="D27" s="145">
        <v>3</v>
      </c>
      <c r="E27" s="108" t="s">
        <v>566</v>
      </c>
      <c r="F27" s="66" t="s">
        <v>89</v>
      </c>
      <c r="G27" s="66"/>
      <c r="H27" s="232"/>
      <c r="I27" s="232" t="s">
        <v>20</v>
      </c>
      <c r="J27" s="232"/>
      <c r="P27" s="42"/>
      <c r="Q27" s="42"/>
      <c r="R27" s="42"/>
    </row>
    <row r="28" spans="1:53" ht="19.8" customHeight="1">
      <c r="B28" s="145">
        <v>3</v>
      </c>
      <c r="C28" s="145">
        <v>4</v>
      </c>
      <c r="D28" s="145">
        <v>3</v>
      </c>
      <c r="E28" s="108" t="s">
        <v>562</v>
      </c>
      <c r="F28" s="66" t="s">
        <v>89</v>
      </c>
      <c r="G28" s="66"/>
      <c r="H28" s="232"/>
      <c r="I28" s="232" t="s">
        <v>20</v>
      </c>
      <c r="J28" s="232"/>
      <c r="L28" s="42"/>
      <c r="P28" s="42"/>
      <c r="Q28" s="42"/>
      <c r="R28" s="42"/>
    </row>
    <row r="29" spans="1:53" ht="19.8" customHeight="1">
      <c r="B29" s="145">
        <v>3</v>
      </c>
      <c r="C29" s="145">
        <v>4</v>
      </c>
      <c r="D29" s="145">
        <v>3</v>
      </c>
      <c r="E29" s="108" t="s">
        <v>563</v>
      </c>
      <c r="F29" s="66" t="s">
        <v>89</v>
      </c>
      <c r="G29" s="66"/>
      <c r="H29" s="232"/>
      <c r="I29" s="232" t="s">
        <v>20</v>
      </c>
      <c r="J29" s="232"/>
      <c r="P29" s="42"/>
      <c r="Q29" s="42"/>
      <c r="R29" s="42"/>
    </row>
    <row r="30" spans="1:53" ht="19.8" customHeight="1">
      <c r="B30" s="145">
        <v>3</v>
      </c>
      <c r="C30" s="145">
        <v>4</v>
      </c>
      <c r="D30" s="145">
        <v>3</v>
      </c>
      <c r="E30" s="108" t="s">
        <v>564</v>
      </c>
      <c r="F30" s="66" t="s">
        <v>89</v>
      </c>
      <c r="G30" s="66"/>
      <c r="H30" s="232"/>
      <c r="I30" s="232" t="s">
        <v>20</v>
      </c>
      <c r="J30" s="232"/>
      <c r="P30" s="42"/>
      <c r="Q30" s="42"/>
      <c r="R30" s="42"/>
    </row>
    <row r="31" spans="1:53" ht="19.8" customHeight="1">
      <c r="B31" s="145">
        <v>3</v>
      </c>
      <c r="C31" s="145">
        <v>4</v>
      </c>
      <c r="D31" s="145">
        <v>3</v>
      </c>
      <c r="E31" s="108" t="s">
        <v>567</v>
      </c>
      <c r="F31" s="66" t="s">
        <v>89</v>
      </c>
      <c r="G31" s="66"/>
      <c r="H31" s="232"/>
      <c r="I31" s="232" t="s">
        <v>20</v>
      </c>
      <c r="J31" s="232"/>
      <c r="P31" s="42"/>
      <c r="Q31" s="42"/>
      <c r="R31" s="42"/>
    </row>
    <row r="32" spans="1:53" ht="19.8" customHeight="1">
      <c r="B32" s="145">
        <v>3</v>
      </c>
      <c r="C32" s="145">
        <v>4</v>
      </c>
      <c r="D32" s="145">
        <v>3</v>
      </c>
      <c r="E32" s="108" t="s">
        <v>568</v>
      </c>
      <c r="F32" s="66" t="s">
        <v>89</v>
      </c>
      <c r="G32" s="66"/>
      <c r="H32" s="232"/>
      <c r="I32" s="232" t="s">
        <v>20</v>
      </c>
      <c r="J32" s="232"/>
      <c r="P32" s="42"/>
      <c r="Q32" s="42"/>
      <c r="R32" s="42"/>
    </row>
    <row r="33" spans="2:43" ht="19.05" customHeight="1">
      <c r="E33" s="54"/>
      <c r="G33" s="55"/>
      <c r="H33" s="55"/>
      <c r="I33" s="55"/>
      <c r="J33" s="55"/>
      <c r="M33" s="50"/>
      <c r="N33" s="50"/>
      <c r="P33" s="42"/>
      <c r="Q33" s="42"/>
      <c r="R33" s="42"/>
    </row>
    <row r="34" spans="2:43" ht="25.05" customHeight="1">
      <c r="B34" s="142"/>
      <c r="C34" s="142"/>
      <c r="D34" s="142"/>
      <c r="E34" s="233" t="s">
        <v>523</v>
      </c>
      <c r="F34" s="56" t="s">
        <v>535</v>
      </c>
      <c r="G34" s="56" t="s">
        <v>536</v>
      </c>
      <c r="H34" s="56" t="s">
        <v>537</v>
      </c>
      <c r="I34" s="56" t="s">
        <v>528</v>
      </c>
      <c r="X34" s="257" t="s">
        <v>538</v>
      </c>
      <c r="Y34" s="257" t="s">
        <v>539</v>
      </c>
      <c r="Z34" s="257" t="s">
        <v>24</v>
      </c>
    </row>
    <row r="35" spans="2:43" ht="25.05" customHeight="1">
      <c r="B35" s="142"/>
      <c r="C35" s="142"/>
      <c r="D35" s="142"/>
      <c r="E35" s="56" t="s">
        <v>540</v>
      </c>
      <c r="F35" s="70"/>
      <c r="G35" s="258">
        <f>F35/1000</f>
        <v>0</v>
      </c>
      <c r="H35" s="235" t="s">
        <v>541</v>
      </c>
      <c r="I35" s="234"/>
      <c r="X35" s="257" t="s">
        <v>542</v>
      </c>
      <c r="Y35" s="257" t="s">
        <v>543</v>
      </c>
      <c r="Z35" s="257" t="s">
        <v>25</v>
      </c>
    </row>
    <row r="36" spans="2:43" ht="25.05" customHeight="1">
      <c r="B36" s="142"/>
      <c r="C36" s="142"/>
      <c r="D36" s="142"/>
      <c r="E36" s="233"/>
      <c r="F36" s="56" t="s">
        <v>544</v>
      </c>
      <c r="G36" s="56" t="s">
        <v>98</v>
      </c>
      <c r="H36" s="56"/>
      <c r="X36" s="257"/>
      <c r="Y36" s="257"/>
      <c r="Z36" s="257"/>
    </row>
    <row r="37" spans="2:43" ht="25.05" customHeight="1">
      <c r="B37" s="142"/>
      <c r="C37" s="142"/>
      <c r="D37" s="142"/>
      <c r="E37" s="56" t="s">
        <v>545</v>
      </c>
      <c r="F37" s="70"/>
      <c r="G37" s="258">
        <f>F37*1.852</f>
        <v>0</v>
      </c>
      <c r="H37" s="235" t="s">
        <v>546</v>
      </c>
      <c r="I37" s="234" t="s">
        <v>547</v>
      </c>
      <c r="X37" s="257" t="s">
        <v>548</v>
      </c>
      <c r="Y37" s="257" t="s">
        <v>549</v>
      </c>
      <c r="Z37" s="257" t="s">
        <v>25</v>
      </c>
    </row>
    <row r="38" spans="2:43" ht="19.05" customHeight="1">
      <c r="E38" s="74" t="s">
        <v>42</v>
      </c>
      <c r="F38" s="57"/>
      <c r="G38" s="58"/>
      <c r="H38" s="59"/>
      <c r="I38" s="58"/>
      <c r="J38" s="58"/>
      <c r="K38" s="58"/>
      <c r="L38" s="58"/>
      <c r="M38" s="60"/>
      <c r="N38" s="61"/>
      <c r="O38" s="62"/>
      <c r="P38" s="61"/>
      <c r="Q38" s="62"/>
      <c r="R38" s="61"/>
      <c r="S38" s="62"/>
      <c r="T38" s="62"/>
      <c r="U38" s="62"/>
      <c r="V38" s="62"/>
      <c r="W38" s="62"/>
      <c r="X38" s="62"/>
      <c r="Y38" s="62"/>
      <c r="Z38" s="62"/>
      <c r="AA38" s="62"/>
      <c r="AB38" s="62"/>
    </row>
    <row r="39" spans="2:43" ht="19.05" customHeight="1">
      <c r="E39" s="54"/>
      <c r="G39" s="55"/>
      <c r="H39" s="55"/>
      <c r="I39" s="55"/>
      <c r="J39" s="55"/>
      <c r="M39" s="50"/>
      <c r="N39" s="50"/>
      <c r="O39" s="50"/>
      <c r="Q39" s="56"/>
    </row>
    <row r="40" spans="2:43" ht="19.05" customHeight="1">
      <c r="E40" s="76" t="s">
        <v>20</v>
      </c>
      <c r="G40" s="55"/>
      <c r="H40" s="55"/>
      <c r="I40" s="55"/>
      <c r="J40" s="76"/>
      <c r="M40" s="50"/>
      <c r="N40" s="50"/>
      <c r="O40" s="76" t="s">
        <v>20</v>
      </c>
      <c r="Q40" s="55"/>
      <c r="R40" s="55"/>
      <c r="S40" s="55"/>
      <c r="T40" s="76"/>
      <c r="W40" s="50"/>
      <c r="Y40" s="76" t="s">
        <v>20</v>
      </c>
      <c r="AA40" s="55"/>
      <c r="AB40" s="55"/>
      <c r="AC40" s="55"/>
      <c r="AD40" s="76"/>
      <c r="AG40" s="50"/>
      <c r="AI40" s="76" t="s">
        <v>20</v>
      </c>
      <c r="AK40" s="55"/>
      <c r="AL40" s="55"/>
      <c r="AM40" s="55"/>
      <c r="AN40" s="76"/>
      <c r="AQ40" s="50"/>
    </row>
    <row r="41" spans="2:43" s="65" customFormat="1" ht="45" customHeight="1">
      <c r="E41" s="63" t="s">
        <v>38</v>
      </c>
      <c r="F41" s="75" t="s">
        <v>41</v>
      </c>
      <c r="G41" s="64" t="s">
        <v>83</v>
      </c>
      <c r="H41" s="64" t="s">
        <v>85</v>
      </c>
      <c r="I41" s="64" t="s">
        <v>86</v>
      </c>
      <c r="J41" s="64" t="s">
        <v>87</v>
      </c>
      <c r="K41" s="64" t="s">
        <v>88</v>
      </c>
      <c r="L41" s="64" t="s">
        <v>89</v>
      </c>
      <c r="M41" s="75" t="s">
        <v>84</v>
      </c>
      <c r="N41" s="55"/>
      <c r="O41" s="63" t="s">
        <v>38</v>
      </c>
      <c r="P41" s="75" t="s">
        <v>41</v>
      </c>
      <c r="Q41" s="64" t="s">
        <v>83</v>
      </c>
      <c r="R41" s="64" t="s">
        <v>85</v>
      </c>
      <c r="S41" s="64" t="s">
        <v>86</v>
      </c>
      <c r="T41" s="64" t="s">
        <v>87</v>
      </c>
      <c r="U41" s="64" t="s">
        <v>88</v>
      </c>
      <c r="V41" s="64" t="s">
        <v>89</v>
      </c>
      <c r="W41" s="75" t="s">
        <v>84</v>
      </c>
      <c r="X41" s="55"/>
      <c r="Y41" s="63" t="s">
        <v>38</v>
      </c>
      <c r="Z41" s="75" t="s">
        <v>41</v>
      </c>
      <c r="AA41" s="64" t="s">
        <v>83</v>
      </c>
      <c r="AB41" s="64" t="s">
        <v>85</v>
      </c>
      <c r="AC41" s="64" t="s">
        <v>86</v>
      </c>
      <c r="AD41" s="64" t="s">
        <v>87</v>
      </c>
      <c r="AE41" s="64" t="s">
        <v>88</v>
      </c>
      <c r="AF41" s="64" t="s">
        <v>89</v>
      </c>
      <c r="AG41" s="75" t="s">
        <v>84</v>
      </c>
      <c r="AI41" s="63" t="s">
        <v>38</v>
      </c>
      <c r="AJ41" s="75" t="s">
        <v>41</v>
      </c>
      <c r="AK41" s="64" t="s">
        <v>83</v>
      </c>
      <c r="AL41" s="64" t="s">
        <v>85</v>
      </c>
      <c r="AM41" s="64" t="s">
        <v>86</v>
      </c>
      <c r="AN41" s="64" t="s">
        <v>87</v>
      </c>
      <c r="AO41" s="64" t="s">
        <v>88</v>
      </c>
      <c r="AP41" s="64" t="s">
        <v>89</v>
      </c>
      <c r="AQ41" s="75" t="s">
        <v>84</v>
      </c>
    </row>
    <row r="42" spans="2:43" ht="19.05" customHeight="1">
      <c r="E42" s="66"/>
      <c r="F42" s="66"/>
      <c r="G42" s="67"/>
      <c r="H42" s="67"/>
      <c r="I42" s="67"/>
      <c r="J42" s="67"/>
      <c r="K42" s="67"/>
      <c r="L42" s="67">
        <f>K42*J42</f>
        <v>0</v>
      </c>
      <c r="M42" s="67"/>
      <c r="N42" s="55"/>
      <c r="O42" s="66"/>
      <c r="P42" s="66"/>
      <c r="Q42" s="67"/>
      <c r="R42" s="67"/>
      <c r="S42" s="67"/>
      <c r="T42" s="67"/>
      <c r="U42" s="67"/>
      <c r="V42" s="67">
        <f>U42*T42</f>
        <v>0</v>
      </c>
      <c r="W42" s="67"/>
      <c r="X42" s="55"/>
      <c r="Y42" s="66"/>
      <c r="Z42" s="66"/>
      <c r="AA42" s="67"/>
      <c r="AB42" s="67"/>
      <c r="AC42" s="67"/>
      <c r="AD42" s="67"/>
      <c r="AE42" s="67"/>
      <c r="AF42" s="67">
        <f>AE42*AD42</f>
        <v>0</v>
      </c>
      <c r="AG42" s="67"/>
      <c r="AI42" s="66"/>
      <c r="AJ42" s="66"/>
      <c r="AK42" s="67"/>
      <c r="AL42" s="67"/>
      <c r="AM42" s="67"/>
      <c r="AN42" s="67"/>
      <c r="AO42" s="67"/>
      <c r="AP42" s="67">
        <f>AO42*AN42</f>
        <v>0</v>
      </c>
      <c r="AQ42" s="67"/>
    </row>
    <row r="43" spans="2:43" ht="19.05" customHeight="1">
      <c r="E43" s="66"/>
      <c r="F43" s="66"/>
      <c r="G43" s="67"/>
      <c r="H43" s="67"/>
      <c r="I43" s="67"/>
      <c r="J43" s="67"/>
      <c r="K43" s="67"/>
      <c r="L43" s="67">
        <f t="shared" ref="L43:L55" si="0">K43*J43</f>
        <v>0</v>
      </c>
      <c r="M43" s="67"/>
      <c r="N43" s="55"/>
      <c r="O43" s="66"/>
      <c r="P43" s="66"/>
      <c r="Q43" s="67"/>
      <c r="R43" s="67"/>
      <c r="S43" s="67"/>
      <c r="T43" s="67"/>
      <c r="U43" s="67"/>
      <c r="V43" s="67">
        <f t="shared" ref="V43:V55" si="1">U43*T43</f>
        <v>0</v>
      </c>
      <c r="W43" s="67"/>
      <c r="X43" s="55"/>
      <c r="Y43" s="66"/>
      <c r="Z43" s="66"/>
      <c r="AA43" s="67"/>
      <c r="AB43" s="67"/>
      <c r="AC43" s="67"/>
      <c r="AD43" s="67"/>
      <c r="AE43" s="67"/>
      <c r="AF43" s="67">
        <f t="shared" ref="AF43:AF55" si="2">AE43*AD43</f>
        <v>0</v>
      </c>
      <c r="AG43" s="67"/>
      <c r="AI43" s="66"/>
      <c r="AJ43" s="66"/>
      <c r="AK43" s="67"/>
      <c r="AL43" s="67"/>
      <c r="AM43" s="67"/>
      <c r="AN43" s="67"/>
      <c r="AO43" s="67"/>
      <c r="AP43" s="67">
        <f t="shared" ref="AP43:AP55" si="3">AO43*AN43</f>
        <v>0</v>
      </c>
      <c r="AQ43" s="67"/>
    </row>
    <row r="44" spans="2:43" ht="19.05" customHeight="1">
      <c r="E44" s="66"/>
      <c r="F44" s="66"/>
      <c r="G44" s="67"/>
      <c r="H44" s="67"/>
      <c r="I44" s="67"/>
      <c r="J44" s="67"/>
      <c r="K44" s="67"/>
      <c r="L44" s="67">
        <f t="shared" si="0"/>
        <v>0</v>
      </c>
      <c r="M44" s="67"/>
      <c r="N44" s="55"/>
      <c r="O44" s="66"/>
      <c r="P44" s="66"/>
      <c r="Q44" s="67"/>
      <c r="R44" s="67"/>
      <c r="S44" s="67"/>
      <c r="T44" s="67"/>
      <c r="U44" s="67"/>
      <c r="V44" s="67">
        <f t="shared" si="1"/>
        <v>0</v>
      </c>
      <c r="W44" s="67"/>
      <c r="X44" s="55"/>
      <c r="Y44" s="66"/>
      <c r="Z44" s="66"/>
      <c r="AA44" s="67"/>
      <c r="AB44" s="67"/>
      <c r="AC44" s="67"/>
      <c r="AD44" s="67"/>
      <c r="AE44" s="67"/>
      <c r="AF44" s="67">
        <f t="shared" si="2"/>
        <v>0</v>
      </c>
      <c r="AG44" s="67"/>
      <c r="AI44" s="66"/>
      <c r="AJ44" s="66"/>
      <c r="AK44" s="67"/>
      <c r="AL44" s="67"/>
      <c r="AM44" s="67"/>
      <c r="AN44" s="67"/>
      <c r="AO44" s="67"/>
      <c r="AP44" s="67">
        <f t="shared" si="3"/>
        <v>0</v>
      </c>
      <c r="AQ44" s="67"/>
    </row>
    <row r="45" spans="2:43" ht="19.05" customHeight="1">
      <c r="E45" s="66"/>
      <c r="F45" s="66"/>
      <c r="G45" s="67"/>
      <c r="H45" s="67"/>
      <c r="I45" s="67"/>
      <c r="J45" s="67"/>
      <c r="K45" s="67"/>
      <c r="L45" s="67">
        <f t="shared" si="0"/>
        <v>0</v>
      </c>
      <c r="M45" s="67"/>
      <c r="N45" s="55"/>
      <c r="O45" s="66"/>
      <c r="P45" s="66"/>
      <c r="Q45" s="67"/>
      <c r="R45" s="67"/>
      <c r="S45" s="67"/>
      <c r="T45" s="67"/>
      <c r="U45" s="67"/>
      <c r="V45" s="67">
        <f t="shared" si="1"/>
        <v>0</v>
      </c>
      <c r="W45" s="67"/>
      <c r="X45" s="55"/>
      <c r="Y45" s="66"/>
      <c r="Z45" s="66"/>
      <c r="AA45" s="67"/>
      <c r="AB45" s="67"/>
      <c r="AC45" s="67"/>
      <c r="AD45" s="67"/>
      <c r="AE45" s="67"/>
      <c r="AF45" s="67">
        <f t="shared" si="2"/>
        <v>0</v>
      </c>
      <c r="AG45" s="67"/>
      <c r="AI45" s="66"/>
      <c r="AJ45" s="66"/>
      <c r="AK45" s="67"/>
      <c r="AL45" s="67"/>
      <c r="AM45" s="67"/>
      <c r="AN45" s="67"/>
      <c r="AO45" s="67"/>
      <c r="AP45" s="67">
        <f t="shared" si="3"/>
        <v>0</v>
      </c>
      <c r="AQ45" s="67"/>
    </row>
    <row r="46" spans="2:43" ht="19.05" customHeight="1">
      <c r="E46" s="66"/>
      <c r="F46" s="66"/>
      <c r="G46" s="67"/>
      <c r="H46" s="67"/>
      <c r="I46" s="67"/>
      <c r="J46" s="67"/>
      <c r="K46" s="67"/>
      <c r="L46" s="67">
        <f t="shared" si="0"/>
        <v>0</v>
      </c>
      <c r="M46" s="67"/>
      <c r="N46" s="55"/>
      <c r="O46" s="66"/>
      <c r="P46" s="66"/>
      <c r="Q46" s="67"/>
      <c r="R46" s="67"/>
      <c r="S46" s="67"/>
      <c r="T46" s="67"/>
      <c r="U46" s="67"/>
      <c r="V46" s="67">
        <f t="shared" si="1"/>
        <v>0</v>
      </c>
      <c r="W46" s="67"/>
      <c r="X46" s="55"/>
      <c r="Y46" s="66"/>
      <c r="Z46" s="66"/>
      <c r="AA46" s="67"/>
      <c r="AB46" s="67"/>
      <c r="AC46" s="67"/>
      <c r="AD46" s="67"/>
      <c r="AE46" s="67"/>
      <c r="AF46" s="67">
        <f t="shared" si="2"/>
        <v>0</v>
      </c>
      <c r="AG46" s="67"/>
      <c r="AI46" s="66"/>
      <c r="AJ46" s="66"/>
      <c r="AK46" s="67"/>
      <c r="AL46" s="67"/>
      <c r="AM46" s="67"/>
      <c r="AN46" s="67"/>
      <c r="AO46" s="67"/>
      <c r="AP46" s="67">
        <f t="shared" si="3"/>
        <v>0</v>
      </c>
      <c r="AQ46" s="67"/>
    </row>
    <row r="47" spans="2:43" ht="19.05" customHeight="1">
      <c r="E47" s="66"/>
      <c r="F47" s="66"/>
      <c r="G47" s="67"/>
      <c r="H47" s="67"/>
      <c r="I47" s="67"/>
      <c r="J47" s="67"/>
      <c r="K47" s="67"/>
      <c r="L47" s="67">
        <f t="shared" si="0"/>
        <v>0</v>
      </c>
      <c r="M47" s="67"/>
      <c r="N47" s="55"/>
      <c r="O47" s="66"/>
      <c r="P47" s="66"/>
      <c r="Q47" s="67"/>
      <c r="R47" s="67"/>
      <c r="S47" s="67"/>
      <c r="T47" s="67"/>
      <c r="U47" s="67"/>
      <c r="V47" s="67">
        <f t="shared" si="1"/>
        <v>0</v>
      </c>
      <c r="W47" s="67"/>
      <c r="X47" s="55"/>
      <c r="Y47" s="66"/>
      <c r="Z47" s="66"/>
      <c r="AA47" s="67"/>
      <c r="AB47" s="67"/>
      <c r="AC47" s="67"/>
      <c r="AD47" s="67"/>
      <c r="AE47" s="67"/>
      <c r="AF47" s="67">
        <f t="shared" si="2"/>
        <v>0</v>
      </c>
      <c r="AG47" s="67"/>
      <c r="AI47" s="66"/>
      <c r="AJ47" s="66"/>
      <c r="AK47" s="67"/>
      <c r="AL47" s="67"/>
      <c r="AM47" s="67"/>
      <c r="AN47" s="67"/>
      <c r="AO47" s="67"/>
      <c r="AP47" s="67">
        <f t="shared" si="3"/>
        <v>0</v>
      </c>
      <c r="AQ47" s="67"/>
    </row>
    <row r="48" spans="2:43" ht="19.05" customHeight="1">
      <c r="E48" s="66"/>
      <c r="F48" s="66"/>
      <c r="G48" s="67"/>
      <c r="H48" s="67"/>
      <c r="I48" s="67"/>
      <c r="J48" s="67"/>
      <c r="K48" s="67"/>
      <c r="L48" s="67">
        <f t="shared" si="0"/>
        <v>0</v>
      </c>
      <c r="M48" s="67"/>
      <c r="N48" s="55"/>
      <c r="O48" s="66"/>
      <c r="P48" s="66"/>
      <c r="Q48" s="67"/>
      <c r="R48" s="67"/>
      <c r="S48" s="67"/>
      <c r="T48" s="67"/>
      <c r="U48" s="67"/>
      <c r="V48" s="67">
        <f t="shared" si="1"/>
        <v>0</v>
      </c>
      <c r="W48" s="67"/>
      <c r="X48" s="55"/>
      <c r="Y48" s="66"/>
      <c r="Z48" s="66"/>
      <c r="AA48" s="67"/>
      <c r="AB48" s="67"/>
      <c r="AC48" s="67"/>
      <c r="AD48" s="67"/>
      <c r="AE48" s="67"/>
      <c r="AF48" s="67">
        <f t="shared" si="2"/>
        <v>0</v>
      </c>
      <c r="AG48" s="67"/>
      <c r="AI48" s="66"/>
      <c r="AJ48" s="66"/>
      <c r="AK48" s="67"/>
      <c r="AL48" s="67"/>
      <c r="AM48" s="67"/>
      <c r="AN48" s="67"/>
      <c r="AO48" s="67"/>
      <c r="AP48" s="67">
        <f t="shared" si="3"/>
        <v>0</v>
      </c>
      <c r="AQ48" s="67"/>
    </row>
    <row r="49" spans="5:43" ht="19.05" customHeight="1">
      <c r="E49" s="66"/>
      <c r="F49" s="66"/>
      <c r="G49" s="67"/>
      <c r="H49" s="67"/>
      <c r="I49" s="67"/>
      <c r="J49" s="67"/>
      <c r="K49" s="67"/>
      <c r="L49" s="67">
        <f t="shared" si="0"/>
        <v>0</v>
      </c>
      <c r="M49" s="67"/>
      <c r="N49" s="55"/>
      <c r="O49" s="66"/>
      <c r="P49" s="66"/>
      <c r="Q49" s="67"/>
      <c r="R49" s="67"/>
      <c r="S49" s="67"/>
      <c r="T49" s="67"/>
      <c r="U49" s="67"/>
      <c r="V49" s="67">
        <f t="shared" si="1"/>
        <v>0</v>
      </c>
      <c r="W49" s="67"/>
      <c r="X49" s="55"/>
      <c r="Y49" s="66"/>
      <c r="Z49" s="66"/>
      <c r="AA49" s="67"/>
      <c r="AB49" s="67"/>
      <c r="AC49" s="67"/>
      <c r="AD49" s="67"/>
      <c r="AE49" s="67"/>
      <c r="AF49" s="67">
        <f t="shared" si="2"/>
        <v>0</v>
      </c>
      <c r="AG49" s="67"/>
      <c r="AI49" s="66"/>
      <c r="AJ49" s="66"/>
      <c r="AK49" s="67"/>
      <c r="AL49" s="67"/>
      <c r="AM49" s="67"/>
      <c r="AN49" s="67"/>
      <c r="AO49" s="67"/>
      <c r="AP49" s="67">
        <f t="shared" si="3"/>
        <v>0</v>
      </c>
      <c r="AQ49" s="67"/>
    </row>
    <row r="50" spans="5:43" ht="19.05" customHeight="1">
      <c r="E50" s="66"/>
      <c r="F50" s="66"/>
      <c r="G50" s="67"/>
      <c r="H50" s="67"/>
      <c r="I50" s="67"/>
      <c r="J50" s="67"/>
      <c r="K50" s="67"/>
      <c r="L50" s="67">
        <f t="shared" si="0"/>
        <v>0</v>
      </c>
      <c r="M50" s="67"/>
      <c r="N50" s="55"/>
      <c r="O50" s="66"/>
      <c r="P50" s="66"/>
      <c r="Q50" s="67"/>
      <c r="R50" s="67"/>
      <c r="S50" s="67"/>
      <c r="T50" s="67"/>
      <c r="U50" s="67"/>
      <c r="V50" s="67">
        <f t="shared" si="1"/>
        <v>0</v>
      </c>
      <c r="W50" s="67"/>
      <c r="X50" s="55"/>
      <c r="Y50" s="66"/>
      <c r="Z50" s="66"/>
      <c r="AA50" s="67"/>
      <c r="AB50" s="67"/>
      <c r="AC50" s="67"/>
      <c r="AD50" s="67"/>
      <c r="AE50" s="67"/>
      <c r="AF50" s="67">
        <f t="shared" si="2"/>
        <v>0</v>
      </c>
      <c r="AG50" s="67"/>
      <c r="AI50" s="66"/>
      <c r="AJ50" s="66"/>
      <c r="AK50" s="67"/>
      <c r="AL50" s="67"/>
      <c r="AM50" s="67"/>
      <c r="AN50" s="67"/>
      <c r="AO50" s="67"/>
      <c r="AP50" s="67">
        <f t="shared" si="3"/>
        <v>0</v>
      </c>
      <c r="AQ50" s="67"/>
    </row>
    <row r="51" spans="5:43" ht="19.05" customHeight="1">
      <c r="E51" s="66"/>
      <c r="F51" s="66"/>
      <c r="G51" s="67"/>
      <c r="H51" s="67"/>
      <c r="I51" s="67"/>
      <c r="J51" s="67"/>
      <c r="K51" s="67"/>
      <c r="L51" s="67">
        <f t="shared" si="0"/>
        <v>0</v>
      </c>
      <c r="M51" s="67"/>
      <c r="N51" s="55"/>
      <c r="O51" s="66"/>
      <c r="P51" s="66"/>
      <c r="Q51" s="67"/>
      <c r="R51" s="67"/>
      <c r="S51" s="67"/>
      <c r="T51" s="67"/>
      <c r="U51" s="67"/>
      <c r="V51" s="67">
        <f t="shared" si="1"/>
        <v>0</v>
      </c>
      <c r="W51" s="67"/>
      <c r="X51" s="55"/>
      <c r="Y51" s="66"/>
      <c r="Z51" s="66"/>
      <c r="AA51" s="67"/>
      <c r="AB51" s="67"/>
      <c r="AC51" s="67"/>
      <c r="AD51" s="67"/>
      <c r="AE51" s="67"/>
      <c r="AF51" s="67">
        <f t="shared" si="2"/>
        <v>0</v>
      </c>
      <c r="AG51" s="67"/>
      <c r="AI51" s="66"/>
      <c r="AJ51" s="66"/>
      <c r="AK51" s="67"/>
      <c r="AL51" s="67"/>
      <c r="AM51" s="67"/>
      <c r="AN51" s="67"/>
      <c r="AO51" s="67"/>
      <c r="AP51" s="67">
        <f t="shared" si="3"/>
        <v>0</v>
      </c>
      <c r="AQ51" s="67"/>
    </row>
    <row r="52" spans="5:43" ht="19.05" customHeight="1">
      <c r="E52" s="66"/>
      <c r="F52" s="66"/>
      <c r="G52" s="67"/>
      <c r="H52" s="67"/>
      <c r="I52" s="67"/>
      <c r="J52" s="67"/>
      <c r="K52" s="67"/>
      <c r="L52" s="67">
        <f t="shared" si="0"/>
        <v>0</v>
      </c>
      <c r="M52" s="67"/>
      <c r="N52" s="55"/>
      <c r="O52" s="66"/>
      <c r="P52" s="66"/>
      <c r="Q52" s="67"/>
      <c r="R52" s="67"/>
      <c r="S52" s="67"/>
      <c r="T52" s="67"/>
      <c r="U52" s="67"/>
      <c r="V52" s="67">
        <f t="shared" si="1"/>
        <v>0</v>
      </c>
      <c r="W52" s="67"/>
      <c r="X52" s="55"/>
      <c r="Y52" s="66"/>
      <c r="Z52" s="66"/>
      <c r="AA52" s="67"/>
      <c r="AB52" s="67"/>
      <c r="AC52" s="67"/>
      <c r="AD52" s="67"/>
      <c r="AE52" s="67"/>
      <c r="AF52" s="67">
        <f t="shared" si="2"/>
        <v>0</v>
      </c>
      <c r="AG52" s="67"/>
      <c r="AI52" s="66"/>
      <c r="AJ52" s="66"/>
      <c r="AK52" s="67"/>
      <c r="AL52" s="67"/>
      <c r="AM52" s="67"/>
      <c r="AN52" s="67"/>
      <c r="AO52" s="67"/>
      <c r="AP52" s="67">
        <f t="shared" si="3"/>
        <v>0</v>
      </c>
      <c r="AQ52" s="67"/>
    </row>
    <row r="53" spans="5:43" ht="19.05" customHeight="1">
      <c r="E53" s="66"/>
      <c r="F53" s="68"/>
      <c r="G53" s="69"/>
      <c r="H53" s="69"/>
      <c r="I53" s="69"/>
      <c r="J53" s="69"/>
      <c r="K53" s="69"/>
      <c r="L53" s="67">
        <f t="shared" si="0"/>
        <v>0</v>
      </c>
      <c r="M53" s="69"/>
      <c r="N53" s="55"/>
      <c r="O53" s="66"/>
      <c r="P53" s="68"/>
      <c r="Q53" s="69"/>
      <c r="R53" s="69"/>
      <c r="S53" s="69"/>
      <c r="T53" s="69"/>
      <c r="U53" s="69"/>
      <c r="V53" s="67">
        <f t="shared" si="1"/>
        <v>0</v>
      </c>
      <c r="W53" s="69"/>
      <c r="X53" s="55"/>
      <c r="Y53" s="66"/>
      <c r="Z53" s="68"/>
      <c r="AA53" s="69"/>
      <c r="AB53" s="69"/>
      <c r="AC53" s="69"/>
      <c r="AD53" s="69"/>
      <c r="AE53" s="69"/>
      <c r="AF53" s="67">
        <f t="shared" si="2"/>
        <v>0</v>
      </c>
      <c r="AG53" s="69"/>
      <c r="AI53" s="66"/>
      <c r="AJ53" s="68"/>
      <c r="AK53" s="69"/>
      <c r="AL53" s="69"/>
      <c r="AM53" s="69"/>
      <c r="AN53" s="69"/>
      <c r="AO53" s="69"/>
      <c r="AP53" s="67">
        <f t="shared" si="3"/>
        <v>0</v>
      </c>
      <c r="AQ53" s="69"/>
    </row>
    <row r="54" spans="5:43" ht="19.05" customHeight="1">
      <c r="E54" s="66"/>
      <c r="F54" s="70"/>
      <c r="G54" s="70"/>
      <c r="H54" s="70"/>
      <c r="I54" s="70"/>
      <c r="J54" s="70"/>
      <c r="K54" s="70"/>
      <c r="L54" s="67">
        <f t="shared" si="0"/>
        <v>0</v>
      </c>
      <c r="M54" s="70"/>
      <c r="N54" s="55"/>
      <c r="O54" s="66"/>
      <c r="P54" s="70"/>
      <c r="Q54" s="70"/>
      <c r="R54" s="70"/>
      <c r="S54" s="70"/>
      <c r="T54" s="70"/>
      <c r="U54" s="70"/>
      <c r="V54" s="67">
        <f t="shared" si="1"/>
        <v>0</v>
      </c>
      <c r="W54" s="70"/>
      <c r="X54" s="55"/>
      <c r="Y54" s="66"/>
      <c r="Z54" s="70"/>
      <c r="AA54" s="70"/>
      <c r="AB54" s="70"/>
      <c r="AC54" s="70"/>
      <c r="AD54" s="70"/>
      <c r="AE54" s="70"/>
      <c r="AF54" s="67">
        <f t="shared" si="2"/>
        <v>0</v>
      </c>
      <c r="AG54" s="70"/>
      <c r="AI54" s="66"/>
      <c r="AJ54" s="70"/>
      <c r="AK54" s="70"/>
      <c r="AL54" s="70"/>
      <c r="AM54" s="70"/>
      <c r="AN54" s="70"/>
      <c r="AO54" s="70"/>
      <c r="AP54" s="67">
        <f t="shared" si="3"/>
        <v>0</v>
      </c>
      <c r="AQ54" s="70"/>
    </row>
    <row r="55" spans="5:43" ht="19.05" customHeight="1">
      <c r="E55" s="247" t="s">
        <v>532</v>
      </c>
      <c r="F55" s="250"/>
      <c r="G55" s="253"/>
      <c r="H55" s="251"/>
      <c r="I55" s="251"/>
      <c r="J55" s="251"/>
      <c r="K55" s="251"/>
      <c r="L55" s="67">
        <f t="shared" si="0"/>
        <v>0</v>
      </c>
      <c r="M55" s="246"/>
      <c r="N55" s="55"/>
      <c r="O55" s="247" t="s">
        <v>532</v>
      </c>
      <c r="P55" s="250"/>
      <c r="Q55" s="253"/>
      <c r="R55" s="251"/>
      <c r="S55" s="251"/>
      <c r="T55" s="251"/>
      <c r="U55" s="251"/>
      <c r="V55" s="67">
        <f t="shared" si="1"/>
        <v>0</v>
      </c>
      <c r="W55" s="246"/>
      <c r="Y55" s="247" t="s">
        <v>532</v>
      </c>
      <c r="Z55" s="250"/>
      <c r="AA55" s="253"/>
      <c r="AB55" s="251"/>
      <c r="AC55" s="251"/>
      <c r="AD55" s="251"/>
      <c r="AE55" s="251"/>
      <c r="AF55" s="67">
        <f t="shared" si="2"/>
        <v>0</v>
      </c>
      <c r="AG55" s="246"/>
      <c r="AI55" s="247" t="s">
        <v>532</v>
      </c>
      <c r="AJ55" s="250"/>
      <c r="AK55" s="253"/>
      <c r="AL55" s="251"/>
      <c r="AM55" s="251"/>
      <c r="AN55" s="251"/>
      <c r="AO55" s="251"/>
      <c r="AP55" s="67">
        <f t="shared" si="3"/>
        <v>0</v>
      </c>
      <c r="AQ55" s="246"/>
    </row>
    <row r="56" spans="5:43" ht="19.05" customHeight="1">
      <c r="E56" s="46"/>
      <c r="G56" s="55"/>
      <c r="H56" s="55"/>
      <c r="I56" s="55"/>
      <c r="J56" s="46"/>
      <c r="L56" s="249">
        <f>SUM(L42:L55)</f>
        <v>0</v>
      </c>
      <c r="M56" s="55"/>
      <c r="N56" s="50"/>
      <c r="O56" s="46"/>
      <c r="Q56" s="55"/>
      <c r="R56" s="55"/>
      <c r="S56" s="55"/>
      <c r="T56" s="46"/>
      <c r="V56" s="249">
        <f>SUM(V42:V55)</f>
        <v>0</v>
      </c>
      <c r="W56" s="55"/>
      <c r="Y56" s="46"/>
      <c r="AA56" s="55"/>
      <c r="AB56" s="55"/>
      <c r="AC56" s="55"/>
      <c r="AD56" s="46"/>
      <c r="AF56" s="249">
        <f>SUM(AF42:AF55)</f>
        <v>0</v>
      </c>
      <c r="AG56" s="55"/>
      <c r="AI56" s="46"/>
      <c r="AK56" s="55"/>
      <c r="AL56" s="55"/>
      <c r="AM56" s="55"/>
      <c r="AN56" s="46"/>
      <c r="AP56" s="249">
        <f>SUM(AP42:AP55)</f>
        <v>0</v>
      </c>
      <c r="AQ56" s="55"/>
    </row>
    <row r="57" spans="5:43" ht="19.05" customHeight="1">
      <c r="E57" s="46"/>
      <c r="G57" s="55"/>
      <c r="H57" s="55"/>
      <c r="I57" s="55"/>
      <c r="J57" s="55"/>
      <c r="M57" s="50"/>
      <c r="N57" s="50"/>
      <c r="O57" s="50"/>
    </row>
    <row r="58" spans="5:43" ht="19.05" customHeight="1">
      <c r="E58" s="77" t="s">
        <v>43</v>
      </c>
      <c r="F58" s="71"/>
      <c r="G58" s="61"/>
      <c r="H58" s="72"/>
      <c r="I58" s="61"/>
      <c r="J58" s="61"/>
      <c r="K58" s="61"/>
      <c r="L58" s="61"/>
      <c r="M58" s="62"/>
      <c r="N58" s="61"/>
      <c r="O58" s="62"/>
      <c r="P58" s="61"/>
      <c r="Q58" s="62"/>
      <c r="R58" s="61"/>
      <c r="S58" s="62"/>
    </row>
    <row r="59" spans="5:43" ht="25.05" customHeight="1"/>
    <row r="60" spans="5:43" ht="25.05" customHeight="1"/>
    <row r="61" spans="5:43" ht="25.05" customHeight="1"/>
    <row r="62" spans="5:43" ht="25.05" customHeight="1"/>
    <row r="63" spans="5:43" ht="25.05" customHeight="1"/>
    <row r="64" spans="5:43" ht="25.05" customHeight="1"/>
    <row r="65" ht="25.05" customHeight="1"/>
    <row r="66" ht="25.05" customHeight="1"/>
    <row r="67" ht="25.05" customHeight="1"/>
  </sheetData>
  <sheetProtection selectLockedCells="1"/>
  <dataValidations count="1">
    <dataValidation type="list" allowBlank="1" showInputMessage="1" showErrorMessage="1" sqref="E40 AI40 Y40 O40" xr:uid="{76363AD3-87B8-436D-814F-2495FC10F6D6}">
      <formula1>$E$23:$E$32</formula1>
    </dataValidation>
  </dataValidations>
  <hyperlinks>
    <hyperlink ref="I37" r:id="rId1" xr:uid="{24BB231F-3623-4EBF-A9BD-4DEA0FEA628F}"/>
  </hyperlinks>
  <pageMargins left="0.7" right="0.7" top="0.75" bottom="0.75" header="0.3" footer="0.3"/>
  <pageSetup paperSize="9" orientation="portrait" horizontalDpi="0" verticalDpi="0"/>
  <headerFooter>
    <oddHeader>&amp;L&amp;"Calibri,Regular"&amp;K000000&amp;G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72E35677-E51A-4DF9-A2BC-98B251FF432F}">
          <x14:formula1>
            <xm:f>'Company Info'!$B$66:$B$69</xm:f>
          </x14:formula1>
          <xm:sqref>I23:I32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70CFF-C49E-4C2F-92D4-835670B16F02}">
  <sheetPr>
    <tabColor theme="5" tint="0.39997558519241921"/>
  </sheetPr>
  <dimension ref="A1:BA58"/>
  <sheetViews>
    <sheetView showGridLines="0" topLeftCell="A16" zoomScale="96" zoomScaleNormal="96" workbookViewId="0">
      <selection activeCell="H26" sqref="H26"/>
    </sheetView>
  </sheetViews>
  <sheetFormatPr defaultColWidth="20.796875" defaultRowHeight="15.6"/>
  <cols>
    <col min="1" max="1" width="8.59765625" style="41" customWidth="1"/>
    <col min="2" max="4" width="5.69921875" style="41" customWidth="1"/>
    <col min="5" max="5" width="29.5" style="41" customWidth="1"/>
    <col min="6" max="12" width="17.69921875" style="41" customWidth="1"/>
    <col min="13" max="14" width="17.69921875" style="42" customWidth="1"/>
    <col min="15" max="15" width="17.796875" style="42" customWidth="1"/>
    <col min="16" max="17" width="17.796875" style="41" customWidth="1"/>
    <col min="18" max="18" width="17.796875" style="43" customWidth="1"/>
    <col min="19" max="19" width="17.796875" style="41" customWidth="1"/>
    <col min="20" max="23" width="21.296875" style="41" customWidth="1"/>
    <col min="24" max="16384" width="20.796875" style="41"/>
  </cols>
  <sheetData>
    <row r="1" spans="1:53" ht="19.05" customHeight="1">
      <c r="P1" s="42"/>
      <c r="Q1" s="42"/>
      <c r="R1" s="42"/>
    </row>
    <row r="2" spans="1:53" ht="31.05" customHeight="1">
      <c r="F2" s="44" t="s">
        <v>90</v>
      </c>
      <c r="P2" s="42"/>
      <c r="Q2" s="42"/>
      <c r="R2" s="42"/>
    </row>
    <row r="3" spans="1:53" ht="14.4" customHeight="1">
      <c r="E3" s="46"/>
      <c r="F3" s="45"/>
      <c r="I3" s="47"/>
      <c r="P3" s="42"/>
      <c r="Q3" s="42"/>
      <c r="R3" s="42"/>
    </row>
    <row r="4" spans="1:53" s="4" customFormat="1" ht="19.05" customHeight="1">
      <c r="A4" s="3"/>
      <c r="B4" s="3"/>
      <c r="C4" s="3"/>
      <c r="D4" s="3"/>
      <c r="E4" s="111" t="s">
        <v>26</v>
      </c>
      <c r="F4" s="134" t="s">
        <v>94</v>
      </c>
      <c r="G4" s="134"/>
      <c r="H4" s="134"/>
      <c r="I4" s="112"/>
      <c r="J4" s="135"/>
      <c r="K4" s="116"/>
      <c r="L4" s="116"/>
      <c r="M4" s="125"/>
      <c r="N4" s="126"/>
      <c r="O4" s="3"/>
      <c r="P4" s="3"/>
      <c r="Q4" s="3"/>
      <c r="R4" s="3"/>
      <c r="X4" s="127"/>
    </row>
    <row r="5" spans="1:53" s="4" customFormat="1" ht="19.05" customHeight="1">
      <c r="A5" s="3"/>
      <c r="B5" s="3"/>
      <c r="C5" s="3"/>
      <c r="D5" s="3"/>
      <c r="E5" s="136"/>
      <c r="F5" s="114" t="s">
        <v>515</v>
      </c>
      <c r="G5" s="114"/>
      <c r="H5" s="114"/>
      <c r="I5" s="109"/>
      <c r="J5" s="137"/>
      <c r="K5" s="118"/>
      <c r="L5" s="118"/>
      <c r="M5" s="128"/>
      <c r="N5" s="129"/>
      <c r="O5" s="3"/>
      <c r="P5" s="3"/>
      <c r="Q5" s="3"/>
      <c r="R5" s="3"/>
      <c r="X5" s="127"/>
    </row>
    <row r="6" spans="1:53" s="4" customFormat="1" ht="19.05" customHeight="1">
      <c r="A6" s="3"/>
      <c r="B6" s="3"/>
      <c r="C6" s="3"/>
      <c r="D6" s="3"/>
      <c r="E6" s="136"/>
      <c r="F6" s="114" t="s">
        <v>513</v>
      </c>
      <c r="G6" s="114"/>
      <c r="H6" s="114"/>
      <c r="I6" s="109"/>
      <c r="J6" s="137"/>
      <c r="K6" s="118"/>
      <c r="L6" s="118"/>
      <c r="M6" s="128"/>
      <c r="N6" s="129"/>
      <c r="O6" s="3"/>
      <c r="P6" s="3"/>
      <c r="Q6" s="3"/>
      <c r="R6" s="3"/>
      <c r="X6" s="127"/>
    </row>
    <row r="7" spans="1:53" s="4" customFormat="1" ht="19.05" customHeight="1">
      <c r="A7" s="3"/>
      <c r="B7" s="3"/>
      <c r="C7" s="3"/>
      <c r="D7" s="3"/>
      <c r="E7" s="136"/>
      <c r="F7" s="114" t="s">
        <v>514</v>
      </c>
      <c r="G7" s="114"/>
      <c r="H7" s="114"/>
      <c r="I7" s="109"/>
      <c r="J7" s="137"/>
      <c r="K7" s="118"/>
      <c r="L7" s="118"/>
      <c r="M7" s="128"/>
      <c r="N7" s="129"/>
      <c r="O7" s="3"/>
      <c r="P7" s="3"/>
      <c r="Q7" s="3"/>
      <c r="R7" s="3"/>
      <c r="X7" s="127"/>
    </row>
    <row r="8" spans="1:53" s="4" customFormat="1" ht="19.05" customHeight="1">
      <c r="A8" s="3"/>
      <c r="B8" s="3"/>
      <c r="C8" s="3"/>
      <c r="D8" s="3"/>
      <c r="E8" s="136"/>
      <c r="F8" s="119" t="s">
        <v>93</v>
      </c>
      <c r="G8" s="114"/>
      <c r="H8" s="114"/>
      <c r="I8" s="109"/>
      <c r="J8" s="137"/>
      <c r="K8" s="118"/>
      <c r="L8" s="118"/>
      <c r="M8" s="128"/>
      <c r="N8" s="129"/>
      <c r="O8" s="3"/>
      <c r="P8" s="3"/>
      <c r="Q8" s="3"/>
      <c r="R8" s="3"/>
      <c r="X8" s="127"/>
    </row>
    <row r="9" spans="1:53" s="4" customFormat="1" ht="19.05" customHeight="1">
      <c r="A9" s="3"/>
      <c r="B9" s="3"/>
      <c r="C9" s="3"/>
      <c r="D9" s="3"/>
      <c r="E9" s="51"/>
      <c r="F9" s="119"/>
      <c r="G9" s="117"/>
      <c r="H9" s="117"/>
      <c r="I9" s="118"/>
      <c r="J9" s="118"/>
      <c r="K9" s="118"/>
      <c r="L9" s="118"/>
      <c r="M9" s="128"/>
      <c r="N9" s="129"/>
      <c r="O9" s="3"/>
      <c r="P9" s="3"/>
      <c r="Q9" s="3"/>
      <c r="R9" s="3"/>
      <c r="X9" s="127"/>
    </row>
    <row r="10" spans="1:53" s="4" customFormat="1" ht="19.05" customHeight="1">
      <c r="A10" s="3"/>
      <c r="B10" s="3"/>
      <c r="C10" s="3"/>
      <c r="D10" s="3"/>
      <c r="E10" s="51"/>
      <c r="F10" s="114" t="s">
        <v>516</v>
      </c>
      <c r="G10" s="117"/>
      <c r="H10" s="117"/>
      <c r="I10" s="118"/>
      <c r="J10" s="118"/>
      <c r="K10" s="118"/>
      <c r="L10" s="118"/>
      <c r="M10" s="128"/>
      <c r="N10" s="129"/>
      <c r="O10" s="3"/>
      <c r="P10" s="3"/>
      <c r="Q10" s="3"/>
      <c r="R10" s="3"/>
      <c r="X10" s="127"/>
    </row>
    <row r="11" spans="1:53" s="4" customFormat="1" ht="19.05" customHeight="1">
      <c r="A11" s="3"/>
      <c r="B11" s="3"/>
      <c r="C11" s="3"/>
      <c r="D11" s="3"/>
      <c r="E11" s="51"/>
      <c r="F11" s="120"/>
      <c r="G11" s="117"/>
      <c r="H11" s="117"/>
      <c r="I11" s="118"/>
      <c r="J11" s="118"/>
      <c r="K11" s="118"/>
      <c r="L11" s="118"/>
      <c r="M11" s="128"/>
      <c r="N11" s="129"/>
      <c r="O11" s="3"/>
      <c r="P11" s="3"/>
      <c r="Q11" s="3"/>
      <c r="R11" s="3"/>
      <c r="X11" s="127"/>
    </row>
    <row r="12" spans="1:53" s="4" customFormat="1" ht="19.05" customHeight="1">
      <c r="A12" s="3"/>
      <c r="B12" s="3"/>
      <c r="C12" s="3"/>
      <c r="D12" s="3"/>
      <c r="E12" s="53"/>
      <c r="F12" s="114" t="s">
        <v>113</v>
      </c>
      <c r="G12" s="117"/>
      <c r="H12" s="117"/>
      <c r="I12" s="118"/>
      <c r="J12" s="118"/>
      <c r="K12" s="118"/>
      <c r="L12" s="118"/>
      <c r="M12" s="128"/>
      <c r="N12" s="129"/>
      <c r="O12" s="3"/>
      <c r="P12" s="3"/>
      <c r="Q12" s="3"/>
      <c r="R12" s="3"/>
      <c r="X12" s="127"/>
    </row>
    <row r="13" spans="1:53" customFormat="1" ht="15" customHeight="1">
      <c r="A13" s="41"/>
      <c r="B13" s="41"/>
      <c r="C13" s="41"/>
      <c r="D13" s="41"/>
      <c r="E13" s="96"/>
      <c r="F13" s="97"/>
      <c r="G13" s="98"/>
      <c r="H13" s="99"/>
      <c r="I13" s="99"/>
      <c r="J13" s="99"/>
      <c r="K13" s="99"/>
      <c r="L13" s="99"/>
      <c r="M13" s="100"/>
      <c r="N13" s="100"/>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customFormat="1" ht="15" customHeight="1">
      <c r="A14" s="41"/>
      <c r="B14" s="41"/>
      <c r="C14" s="41"/>
      <c r="D14" s="41"/>
      <c r="E14" s="96"/>
      <c r="F14" s="101" t="s">
        <v>50</v>
      </c>
      <c r="G14" s="98"/>
      <c r="H14" s="99"/>
      <c r="I14" s="99"/>
      <c r="J14" s="99"/>
      <c r="K14" s="99"/>
      <c r="L14" s="99"/>
      <c r="M14" s="100"/>
      <c r="N14" s="100"/>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14.4" customHeight="1">
      <c r="E15" s="46"/>
      <c r="F15" s="45"/>
      <c r="I15" s="47"/>
      <c r="P15" s="42"/>
      <c r="Q15" s="42"/>
      <c r="R15" s="42"/>
    </row>
    <row r="16" spans="1:53" ht="14.4" customHeight="1">
      <c r="E16" s="46" t="s">
        <v>44</v>
      </c>
      <c r="F16" s="78" t="str">
        <f>'Company Info'!D33</f>
        <v>&lt;please enter&gt;</v>
      </c>
      <c r="G16" s="41" t="s">
        <v>45</v>
      </c>
      <c r="H16" s="79" t="str">
        <f>'Company Info'!D34</f>
        <v>&lt;please enter&gt;</v>
      </c>
      <c r="I16" s="47"/>
      <c r="P16" s="42"/>
      <c r="Q16" s="42"/>
      <c r="R16" s="42"/>
    </row>
    <row r="17" spans="2:51" ht="33" customHeight="1">
      <c r="B17" s="144" t="s">
        <v>115</v>
      </c>
      <c r="C17" s="144" t="s">
        <v>117</v>
      </c>
      <c r="D17" s="144" t="s">
        <v>116</v>
      </c>
      <c r="E17" s="73" t="s">
        <v>30</v>
      </c>
      <c r="F17" s="73" t="s">
        <v>95</v>
      </c>
      <c r="G17" s="73" t="s">
        <v>27</v>
      </c>
      <c r="H17" s="73" t="s">
        <v>35</v>
      </c>
      <c r="I17" s="73" t="s">
        <v>31</v>
      </c>
      <c r="J17" s="73" t="s">
        <v>46</v>
      </c>
      <c r="L17" s="42"/>
      <c r="P17" s="42"/>
      <c r="Q17" s="42"/>
      <c r="R17" s="42"/>
    </row>
    <row r="18" spans="2:51" ht="19.8" customHeight="1">
      <c r="B18" s="145">
        <v>3</v>
      </c>
      <c r="C18" s="145">
        <v>6</v>
      </c>
      <c r="D18" s="145">
        <v>3</v>
      </c>
      <c r="E18" s="108" t="s">
        <v>92</v>
      </c>
      <c r="F18" s="66" t="s">
        <v>96</v>
      </c>
      <c r="G18" s="66"/>
      <c r="H18" s="232"/>
      <c r="I18" s="232" t="s">
        <v>20</v>
      </c>
      <c r="J18" s="232"/>
      <c r="L18" s="42"/>
      <c r="P18" s="42"/>
      <c r="Q18" s="42"/>
      <c r="R18" s="42"/>
    </row>
    <row r="19" spans="2:51" ht="19.8" customHeight="1">
      <c r="B19" s="145">
        <v>3</v>
      </c>
      <c r="C19" s="145">
        <v>6</v>
      </c>
      <c r="D19" s="145">
        <v>3</v>
      </c>
      <c r="E19" s="108" t="s">
        <v>521</v>
      </c>
      <c r="F19" s="66" t="s">
        <v>96</v>
      </c>
      <c r="G19" s="66"/>
      <c r="H19" s="232"/>
      <c r="I19" s="232" t="s">
        <v>20</v>
      </c>
      <c r="J19" s="232"/>
      <c r="P19" s="42"/>
      <c r="Q19" s="42"/>
      <c r="R19" s="42"/>
    </row>
    <row r="20" spans="2:51" ht="19.8" customHeight="1">
      <c r="B20" s="145">
        <v>3</v>
      </c>
      <c r="C20" s="145">
        <v>6</v>
      </c>
      <c r="D20" s="145">
        <v>3</v>
      </c>
      <c r="E20" s="108" t="s">
        <v>522</v>
      </c>
      <c r="F20" s="66" t="s">
        <v>96</v>
      </c>
      <c r="G20" s="66"/>
      <c r="H20" s="232"/>
      <c r="I20" s="232" t="s">
        <v>20</v>
      </c>
      <c r="J20" s="232"/>
      <c r="P20" s="42"/>
      <c r="Q20" s="42"/>
      <c r="R20" s="42"/>
    </row>
    <row r="21" spans="2:51" ht="19.8" customHeight="1">
      <c r="B21" s="145">
        <v>3</v>
      </c>
      <c r="C21" s="145">
        <v>6</v>
      </c>
      <c r="D21" s="145">
        <v>3</v>
      </c>
      <c r="E21" s="108" t="s">
        <v>99</v>
      </c>
      <c r="F21" s="66" t="s">
        <v>100</v>
      </c>
      <c r="G21" s="66"/>
      <c r="H21" s="232"/>
      <c r="I21" s="232" t="s">
        <v>20</v>
      </c>
      <c r="J21" s="232"/>
      <c r="P21" s="42"/>
      <c r="Q21" s="42"/>
      <c r="R21" s="42"/>
    </row>
    <row r="22" spans="2:51" ht="19.8" customHeight="1">
      <c r="B22" s="145">
        <v>3</v>
      </c>
      <c r="C22" s="145">
        <v>6</v>
      </c>
      <c r="D22" s="145">
        <v>3</v>
      </c>
      <c r="E22" s="108" t="s">
        <v>101</v>
      </c>
      <c r="F22" s="66" t="s">
        <v>100</v>
      </c>
      <c r="G22" s="66"/>
      <c r="H22" s="232"/>
      <c r="I22" s="232" t="s">
        <v>20</v>
      </c>
      <c r="J22" s="232"/>
      <c r="P22" s="42"/>
      <c r="Q22" s="42"/>
      <c r="R22" s="42"/>
    </row>
    <row r="23" spans="2:51" ht="19.8" customHeight="1">
      <c r="B23" s="145">
        <v>3</v>
      </c>
      <c r="C23" s="145">
        <v>6</v>
      </c>
      <c r="D23" s="145">
        <v>3</v>
      </c>
      <c r="E23" s="108" t="s">
        <v>114</v>
      </c>
      <c r="F23" s="66" t="s">
        <v>98</v>
      </c>
      <c r="G23" s="66"/>
      <c r="H23" s="232"/>
      <c r="I23" s="232" t="s">
        <v>20</v>
      </c>
      <c r="J23" s="232"/>
      <c r="P23" s="42"/>
      <c r="Q23" s="42"/>
      <c r="R23" s="42"/>
    </row>
    <row r="24" spans="2:51" ht="19.8" customHeight="1">
      <c r="B24" s="145">
        <v>3</v>
      </c>
      <c r="C24" s="145">
        <v>6</v>
      </c>
      <c r="D24" s="145">
        <v>3</v>
      </c>
      <c r="E24" s="108" t="s">
        <v>569</v>
      </c>
      <c r="F24" s="66" t="s">
        <v>571</v>
      </c>
      <c r="G24" s="66"/>
      <c r="H24" s="232"/>
      <c r="I24" s="232" t="s">
        <v>20</v>
      </c>
      <c r="J24" s="232"/>
      <c r="P24" s="42"/>
      <c r="Q24" s="42"/>
      <c r="R24" s="42"/>
    </row>
    <row r="25" spans="2:51" ht="19.8" customHeight="1">
      <c r="B25" s="145">
        <v>3</v>
      </c>
      <c r="C25" s="145">
        <v>6</v>
      </c>
      <c r="D25" s="145">
        <v>3</v>
      </c>
      <c r="E25" s="108" t="s">
        <v>570</v>
      </c>
      <c r="F25" s="66" t="s">
        <v>571</v>
      </c>
      <c r="G25" s="66"/>
      <c r="H25" s="232"/>
      <c r="I25" s="232" t="s">
        <v>20</v>
      </c>
      <c r="J25" s="232"/>
      <c r="P25" s="42"/>
      <c r="Q25" s="42"/>
      <c r="R25" s="42"/>
    </row>
    <row r="26" spans="2:51" ht="19.8" customHeight="1">
      <c r="B26" s="145">
        <v>3</v>
      </c>
      <c r="C26" s="145">
        <v>7</v>
      </c>
      <c r="D26" s="145">
        <v>3</v>
      </c>
      <c r="E26" s="108" t="s">
        <v>572</v>
      </c>
      <c r="F26" s="66" t="s">
        <v>573</v>
      </c>
      <c r="G26" s="66"/>
      <c r="H26" s="232"/>
      <c r="I26" s="232" t="s">
        <v>20</v>
      </c>
      <c r="J26" s="232"/>
      <c r="P26" s="42"/>
      <c r="Q26" s="42"/>
      <c r="R26" s="42"/>
    </row>
    <row r="27" spans="2:51" ht="19.8" customHeight="1">
      <c r="B27" s="145">
        <v>1</v>
      </c>
      <c r="C27" s="145" t="s">
        <v>118</v>
      </c>
      <c r="D27" s="145">
        <v>1</v>
      </c>
      <c r="E27" s="108" t="s">
        <v>97</v>
      </c>
      <c r="F27" s="66" t="s">
        <v>98</v>
      </c>
      <c r="G27" s="66"/>
      <c r="H27" s="232"/>
      <c r="I27" s="232" t="s">
        <v>20</v>
      </c>
      <c r="J27" s="232"/>
      <c r="P27" s="42"/>
      <c r="Q27" s="42"/>
      <c r="R27" s="42"/>
    </row>
    <row r="28" spans="2:51" ht="19.05" customHeight="1">
      <c r="E28" s="54"/>
      <c r="G28" s="55"/>
      <c r="H28" s="55"/>
      <c r="I28" s="55"/>
      <c r="J28" s="55"/>
      <c r="M28" s="50"/>
      <c r="N28" s="50"/>
      <c r="P28" s="42"/>
      <c r="Q28" s="42"/>
      <c r="R28" s="42"/>
    </row>
    <row r="29" spans="2:51" ht="19.05" customHeight="1">
      <c r="E29" s="74" t="s">
        <v>42</v>
      </c>
      <c r="F29" s="57"/>
      <c r="G29" s="58"/>
      <c r="H29" s="59"/>
      <c r="I29" s="58"/>
      <c r="J29" s="58"/>
      <c r="K29" s="58"/>
      <c r="L29" s="58"/>
      <c r="M29" s="60"/>
      <c r="N29" s="61"/>
      <c r="O29" s="62"/>
      <c r="P29" s="61"/>
      <c r="Q29" s="62"/>
      <c r="R29" s="61"/>
      <c r="S29" s="62"/>
      <c r="T29" s="62"/>
      <c r="U29" s="62"/>
      <c r="V29" s="62"/>
      <c r="W29" s="62"/>
      <c r="X29" s="62"/>
      <c r="Y29" s="62"/>
      <c r="Z29" s="62"/>
      <c r="AA29" s="62"/>
      <c r="AB29" s="62"/>
    </row>
    <row r="30" spans="2:51" ht="19.05" customHeight="1">
      <c r="E30" s="54"/>
      <c r="G30" s="55"/>
      <c r="H30" s="55"/>
      <c r="I30" s="55"/>
      <c r="J30" s="55"/>
      <c r="M30" s="50"/>
      <c r="N30" s="50"/>
      <c r="O30" s="50"/>
      <c r="Q30" s="56"/>
    </row>
    <row r="31" spans="2:51" ht="19.05" customHeight="1">
      <c r="E31" s="76" t="s">
        <v>20</v>
      </c>
      <c r="G31" s="55"/>
      <c r="H31" s="55"/>
      <c r="I31" s="55"/>
      <c r="J31" s="76"/>
      <c r="M31" s="50"/>
      <c r="N31" s="50"/>
      <c r="O31" s="76" t="s">
        <v>20</v>
      </c>
      <c r="Q31" s="55"/>
      <c r="R31" s="55"/>
      <c r="S31" s="55"/>
      <c r="T31" s="76"/>
      <c r="W31" s="50"/>
      <c r="Y31" s="76" t="s">
        <v>20</v>
      </c>
      <c r="AA31" s="55"/>
      <c r="AB31" s="55"/>
      <c r="AC31" s="55"/>
      <c r="AD31" s="76"/>
      <c r="AG31" s="50"/>
      <c r="AI31" s="76" t="s">
        <v>99</v>
      </c>
      <c r="AK31" s="55"/>
      <c r="AL31" s="55"/>
      <c r="AM31" s="55"/>
      <c r="AN31" s="76"/>
      <c r="AQ31" s="50"/>
      <c r="AR31" s="76" t="s">
        <v>102</v>
      </c>
      <c r="AT31" s="55"/>
      <c r="AU31" s="55"/>
      <c r="AV31" s="55"/>
      <c r="AW31" s="76"/>
    </row>
    <row r="32" spans="2:51" s="65" customFormat="1" ht="45" customHeight="1">
      <c r="E32" s="63" t="s">
        <v>38</v>
      </c>
      <c r="F32" s="75" t="s">
        <v>41</v>
      </c>
      <c r="G32" s="64" t="s">
        <v>103</v>
      </c>
      <c r="H32" s="64" t="s">
        <v>85</v>
      </c>
      <c r="I32" s="64" t="s">
        <v>86</v>
      </c>
      <c r="J32" s="64" t="s">
        <v>87</v>
      </c>
      <c r="K32" s="64" t="s">
        <v>104</v>
      </c>
      <c r="L32" s="64" t="s">
        <v>96</v>
      </c>
      <c r="M32" s="75" t="s">
        <v>84</v>
      </c>
      <c r="N32" s="55"/>
      <c r="O32" s="63" t="s">
        <v>38</v>
      </c>
      <c r="P32" s="75" t="s">
        <v>41</v>
      </c>
      <c r="Q32" s="64" t="s">
        <v>103</v>
      </c>
      <c r="R32" s="64" t="s">
        <v>85</v>
      </c>
      <c r="S32" s="64" t="s">
        <v>86</v>
      </c>
      <c r="T32" s="64" t="s">
        <v>87</v>
      </c>
      <c r="U32" s="64" t="s">
        <v>104</v>
      </c>
      <c r="V32" s="64" t="s">
        <v>96</v>
      </c>
      <c r="W32" s="75" t="s">
        <v>84</v>
      </c>
      <c r="X32" s="55"/>
      <c r="Y32" s="63" t="s">
        <v>38</v>
      </c>
      <c r="Z32" s="75" t="s">
        <v>41</v>
      </c>
      <c r="AA32" s="64" t="s">
        <v>103</v>
      </c>
      <c r="AB32" s="64" t="s">
        <v>85</v>
      </c>
      <c r="AC32" s="64" t="s">
        <v>86</v>
      </c>
      <c r="AD32" s="64" t="s">
        <v>87</v>
      </c>
      <c r="AE32" s="64" t="s">
        <v>104</v>
      </c>
      <c r="AF32" s="64" t="s">
        <v>96</v>
      </c>
      <c r="AG32" s="75" t="s">
        <v>84</v>
      </c>
      <c r="AI32" s="63" t="s">
        <v>38</v>
      </c>
      <c r="AJ32" s="75" t="s">
        <v>41</v>
      </c>
      <c r="AK32" s="64" t="s">
        <v>103</v>
      </c>
      <c r="AL32" s="64" t="s">
        <v>106</v>
      </c>
      <c r="AM32" s="64" t="s">
        <v>105</v>
      </c>
      <c r="AN32" s="64" t="s">
        <v>104</v>
      </c>
      <c r="AO32" s="64" t="s">
        <v>100</v>
      </c>
      <c r="AP32" s="75" t="s">
        <v>84</v>
      </c>
      <c r="AR32" s="64" t="s">
        <v>107</v>
      </c>
      <c r="AS32" s="75" t="s">
        <v>41</v>
      </c>
      <c r="AT32" s="75" t="s">
        <v>110</v>
      </c>
      <c r="AU32" s="75" t="s">
        <v>112</v>
      </c>
      <c r="AV32" s="75" t="s">
        <v>108</v>
      </c>
      <c r="AW32" s="75" t="s">
        <v>109</v>
      </c>
      <c r="AX32" s="64" t="s">
        <v>111</v>
      </c>
      <c r="AY32" s="75" t="s">
        <v>534</v>
      </c>
    </row>
    <row r="33" spans="5:51" ht="19.05" customHeight="1">
      <c r="E33" s="66"/>
      <c r="F33" s="66"/>
      <c r="G33" s="67"/>
      <c r="H33" s="67"/>
      <c r="I33" s="67"/>
      <c r="J33" s="67"/>
      <c r="K33" s="67"/>
      <c r="L33" s="67">
        <f>K33*J33</f>
        <v>0</v>
      </c>
      <c r="M33" s="67"/>
      <c r="N33" s="55"/>
      <c r="O33" s="66"/>
      <c r="P33" s="66"/>
      <c r="Q33" s="67"/>
      <c r="R33" s="67"/>
      <c r="S33" s="67"/>
      <c r="T33" s="67"/>
      <c r="U33" s="67"/>
      <c r="V33" s="67">
        <f>U33*T33</f>
        <v>0</v>
      </c>
      <c r="W33" s="67"/>
      <c r="X33" s="55"/>
      <c r="Y33" s="66"/>
      <c r="Z33" s="66"/>
      <c r="AA33" s="67"/>
      <c r="AB33" s="67"/>
      <c r="AC33" s="67"/>
      <c r="AD33" s="67"/>
      <c r="AE33" s="67"/>
      <c r="AF33" s="67">
        <f>AE33*AD33</f>
        <v>0</v>
      </c>
      <c r="AG33" s="67"/>
      <c r="AI33" s="66"/>
      <c r="AJ33" s="66"/>
      <c r="AK33" s="67"/>
      <c r="AL33" s="67"/>
      <c r="AM33" s="67"/>
      <c r="AN33" s="67"/>
      <c r="AO33" s="67">
        <f>AN33*AM33</f>
        <v>0</v>
      </c>
      <c r="AP33" s="67"/>
      <c r="AR33" s="66"/>
      <c r="AS33" s="66"/>
      <c r="AT33" s="67"/>
      <c r="AU33" s="67"/>
      <c r="AV33" s="67"/>
      <c r="AW33" s="67"/>
      <c r="AX33" s="67">
        <f>(AU33*2)*AW33*AV33</f>
        <v>0</v>
      </c>
      <c r="AY33" s="67"/>
    </row>
    <row r="34" spans="5:51" ht="19.05" customHeight="1">
      <c r="E34" s="66"/>
      <c r="F34" s="66"/>
      <c r="G34" s="67"/>
      <c r="H34" s="67"/>
      <c r="I34" s="67"/>
      <c r="J34" s="67"/>
      <c r="K34" s="67"/>
      <c r="L34" s="67">
        <f t="shared" ref="L34:L46" si="0">K34*J34</f>
        <v>0</v>
      </c>
      <c r="M34" s="67"/>
      <c r="N34" s="55"/>
      <c r="O34" s="66"/>
      <c r="P34" s="66"/>
      <c r="Q34" s="67"/>
      <c r="R34" s="67"/>
      <c r="S34" s="67"/>
      <c r="T34" s="67"/>
      <c r="U34" s="67"/>
      <c r="V34" s="67">
        <f t="shared" ref="V34:V46" si="1">U34*T34</f>
        <v>0</v>
      </c>
      <c r="W34" s="67"/>
      <c r="X34" s="55"/>
      <c r="Y34" s="66"/>
      <c r="Z34" s="66"/>
      <c r="AA34" s="67"/>
      <c r="AB34" s="67"/>
      <c r="AC34" s="67"/>
      <c r="AD34" s="67"/>
      <c r="AE34" s="67"/>
      <c r="AF34" s="67">
        <f t="shared" ref="AF34:AF46" si="2">AE34*AD34</f>
        <v>0</v>
      </c>
      <c r="AG34" s="67"/>
      <c r="AI34" s="66"/>
      <c r="AJ34" s="66"/>
      <c r="AK34" s="67"/>
      <c r="AL34" s="67"/>
      <c r="AM34" s="67"/>
      <c r="AN34" s="67"/>
      <c r="AO34" s="67">
        <f t="shared" ref="AO34:AO46" si="3">AN34*AM34</f>
        <v>0</v>
      </c>
      <c r="AP34" s="67"/>
      <c r="AR34" s="66"/>
      <c r="AS34" s="66"/>
      <c r="AT34" s="67"/>
      <c r="AU34" s="67"/>
      <c r="AV34" s="67"/>
      <c r="AW34" s="67"/>
      <c r="AX34" s="67">
        <f t="shared" ref="AX34:AX45" si="4">(AU34*2)*AW34*AV34</f>
        <v>0</v>
      </c>
      <c r="AY34" s="67"/>
    </row>
    <row r="35" spans="5:51" ht="19.05" customHeight="1">
      <c r="E35" s="66"/>
      <c r="F35" s="66"/>
      <c r="G35" s="67"/>
      <c r="H35" s="67"/>
      <c r="I35" s="67"/>
      <c r="J35" s="67"/>
      <c r="K35" s="67"/>
      <c r="L35" s="67">
        <f t="shared" si="0"/>
        <v>0</v>
      </c>
      <c r="M35" s="67"/>
      <c r="N35" s="55"/>
      <c r="O35" s="66"/>
      <c r="P35" s="66"/>
      <c r="Q35" s="67"/>
      <c r="R35" s="67"/>
      <c r="S35" s="67"/>
      <c r="T35" s="67"/>
      <c r="U35" s="67"/>
      <c r="V35" s="67">
        <f t="shared" si="1"/>
        <v>0</v>
      </c>
      <c r="W35" s="67"/>
      <c r="X35" s="55"/>
      <c r="Y35" s="66"/>
      <c r="Z35" s="66"/>
      <c r="AA35" s="67"/>
      <c r="AB35" s="67"/>
      <c r="AC35" s="67"/>
      <c r="AD35" s="67"/>
      <c r="AE35" s="67"/>
      <c r="AF35" s="67">
        <f t="shared" si="2"/>
        <v>0</v>
      </c>
      <c r="AG35" s="67"/>
      <c r="AI35" s="66"/>
      <c r="AJ35" s="66"/>
      <c r="AK35" s="67"/>
      <c r="AL35" s="67"/>
      <c r="AM35" s="67"/>
      <c r="AN35" s="67"/>
      <c r="AO35" s="67">
        <f t="shared" si="3"/>
        <v>0</v>
      </c>
      <c r="AP35" s="67"/>
      <c r="AR35" s="66"/>
      <c r="AS35" s="66"/>
      <c r="AT35" s="67"/>
      <c r="AU35" s="67"/>
      <c r="AV35" s="67"/>
      <c r="AW35" s="67"/>
      <c r="AX35" s="67">
        <f t="shared" si="4"/>
        <v>0</v>
      </c>
      <c r="AY35" s="67"/>
    </row>
    <row r="36" spans="5:51" ht="19.05" customHeight="1">
      <c r="E36" s="66"/>
      <c r="F36" s="66"/>
      <c r="G36" s="67"/>
      <c r="H36" s="67"/>
      <c r="I36" s="67"/>
      <c r="J36" s="67"/>
      <c r="K36" s="67"/>
      <c r="L36" s="67">
        <f t="shared" si="0"/>
        <v>0</v>
      </c>
      <c r="M36" s="67"/>
      <c r="N36" s="55"/>
      <c r="O36" s="66"/>
      <c r="P36" s="66"/>
      <c r="Q36" s="67"/>
      <c r="R36" s="67"/>
      <c r="S36" s="67"/>
      <c r="T36" s="67"/>
      <c r="U36" s="67"/>
      <c r="V36" s="67">
        <f t="shared" si="1"/>
        <v>0</v>
      </c>
      <c r="W36" s="67"/>
      <c r="X36" s="55"/>
      <c r="Y36" s="66"/>
      <c r="Z36" s="66"/>
      <c r="AA36" s="67"/>
      <c r="AB36" s="67"/>
      <c r="AC36" s="67"/>
      <c r="AD36" s="67"/>
      <c r="AE36" s="67"/>
      <c r="AF36" s="67">
        <f t="shared" si="2"/>
        <v>0</v>
      </c>
      <c r="AG36" s="67"/>
      <c r="AI36" s="66"/>
      <c r="AJ36" s="66"/>
      <c r="AK36" s="67"/>
      <c r="AL36" s="67"/>
      <c r="AM36" s="67"/>
      <c r="AN36" s="67"/>
      <c r="AO36" s="67">
        <f t="shared" si="3"/>
        <v>0</v>
      </c>
      <c r="AP36" s="67"/>
      <c r="AR36" s="66"/>
      <c r="AS36" s="66"/>
      <c r="AT36" s="67"/>
      <c r="AU36" s="67"/>
      <c r="AV36" s="67"/>
      <c r="AW36" s="67"/>
      <c r="AX36" s="67">
        <f t="shared" si="4"/>
        <v>0</v>
      </c>
      <c r="AY36" s="67"/>
    </row>
    <row r="37" spans="5:51" ht="19.05" customHeight="1">
      <c r="E37" s="66"/>
      <c r="F37" s="66"/>
      <c r="G37" s="67"/>
      <c r="H37" s="67"/>
      <c r="I37" s="67"/>
      <c r="J37" s="67"/>
      <c r="K37" s="67"/>
      <c r="L37" s="67">
        <f t="shared" si="0"/>
        <v>0</v>
      </c>
      <c r="M37" s="67"/>
      <c r="N37" s="55"/>
      <c r="O37" s="66"/>
      <c r="P37" s="66"/>
      <c r="Q37" s="67"/>
      <c r="R37" s="67"/>
      <c r="S37" s="67"/>
      <c r="T37" s="67"/>
      <c r="U37" s="67"/>
      <c r="V37" s="67">
        <f t="shared" si="1"/>
        <v>0</v>
      </c>
      <c r="W37" s="67"/>
      <c r="X37" s="55"/>
      <c r="Y37" s="66"/>
      <c r="Z37" s="66"/>
      <c r="AA37" s="67"/>
      <c r="AB37" s="67"/>
      <c r="AC37" s="67"/>
      <c r="AD37" s="67"/>
      <c r="AE37" s="67"/>
      <c r="AF37" s="67">
        <f t="shared" si="2"/>
        <v>0</v>
      </c>
      <c r="AG37" s="67"/>
      <c r="AI37" s="66"/>
      <c r="AJ37" s="66"/>
      <c r="AK37" s="67"/>
      <c r="AL37" s="67"/>
      <c r="AM37" s="67"/>
      <c r="AN37" s="67"/>
      <c r="AO37" s="67">
        <f t="shared" si="3"/>
        <v>0</v>
      </c>
      <c r="AP37" s="67"/>
      <c r="AR37" s="66"/>
      <c r="AS37" s="66"/>
      <c r="AT37" s="67"/>
      <c r="AU37" s="67"/>
      <c r="AV37" s="67"/>
      <c r="AW37" s="67"/>
      <c r="AX37" s="67">
        <f t="shared" si="4"/>
        <v>0</v>
      </c>
      <c r="AY37" s="67"/>
    </row>
    <row r="38" spans="5:51" ht="19.05" customHeight="1">
      <c r="E38" s="66"/>
      <c r="F38" s="66"/>
      <c r="G38" s="67"/>
      <c r="H38" s="67"/>
      <c r="I38" s="67"/>
      <c r="J38" s="67"/>
      <c r="K38" s="67"/>
      <c r="L38" s="67">
        <f t="shared" si="0"/>
        <v>0</v>
      </c>
      <c r="M38" s="67"/>
      <c r="N38" s="55"/>
      <c r="O38" s="66"/>
      <c r="P38" s="66"/>
      <c r="Q38" s="67"/>
      <c r="R38" s="67"/>
      <c r="S38" s="67"/>
      <c r="T38" s="67"/>
      <c r="U38" s="67"/>
      <c r="V38" s="67">
        <f t="shared" si="1"/>
        <v>0</v>
      </c>
      <c r="W38" s="67"/>
      <c r="X38" s="55"/>
      <c r="Y38" s="66"/>
      <c r="Z38" s="66"/>
      <c r="AA38" s="67"/>
      <c r="AB38" s="67"/>
      <c r="AC38" s="67"/>
      <c r="AD38" s="67"/>
      <c r="AE38" s="67"/>
      <c r="AF38" s="67">
        <f t="shared" si="2"/>
        <v>0</v>
      </c>
      <c r="AG38" s="67"/>
      <c r="AI38" s="66"/>
      <c r="AJ38" s="66"/>
      <c r="AK38" s="67"/>
      <c r="AL38" s="67"/>
      <c r="AM38" s="67"/>
      <c r="AN38" s="67"/>
      <c r="AO38" s="67">
        <f t="shared" si="3"/>
        <v>0</v>
      </c>
      <c r="AP38" s="67"/>
      <c r="AR38" s="66"/>
      <c r="AS38" s="66"/>
      <c r="AT38" s="67"/>
      <c r="AU38" s="67"/>
      <c r="AV38" s="67"/>
      <c r="AW38" s="67"/>
      <c r="AX38" s="67">
        <f t="shared" si="4"/>
        <v>0</v>
      </c>
      <c r="AY38" s="67"/>
    </row>
    <row r="39" spans="5:51" ht="19.05" customHeight="1">
      <c r="E39" s="66"/>
      <c r="F39" s="66"/>
      <c r="G39" s="67"/>
      <c r="H39" s="67"/>
      <c r="I39" s="67"/>
      <c r="J39" s="67"/>
      <c r="K39" s="67"/>
      <c r="L39" s="67">
        <f t="shared" si="0"/>
        <v>0</v>
      </c>
      <c r="M39" s="67"/>
      <c r="N39" s="55"/>
      <c r="O39" s="66"/>
      <c r="P39" s="66"/>
      <c r="Q39" s="67"/>
      <c r="R39" s="67"/>
      <c r="S39" s="67"/>
      <c r="T39" s="67"/>
      <c r="U39" s="67"/>
      <c r="V39" s="67">
        <f t="shared" si="1"/>
        <v>0</v>
      </c>
      <c r="W39" s="67"/>
      <c r="X39" s="55"/>
      <c r="Y39" s="66"/>
      <c r="Z39" s="66"/>
      <c r="AA39" s="67"/>
      <c r="AB39" s="67"/>
      <c r="AC39" s="67"/>
      <c r="AD39" s="67"/>
      <c r="AE39" s="67"/>
      <c r="AF39" s="67">
        <f t="shared" si="2"/>
        <v>0</v>
      </c>
      <c r="AG39" s="67"/>
      <c r="AI39" s="66"/>
      <c r="AJ39" s="66"/>
      <c r="AK39" s="67"/>
      <c r="AL39" s="67"/>
      <c r="AM39" s="67"/>
      <c r="AN39" s="67"/>
      <c r="AO39" s="67">
        <f t="shared" si="3"/>
        <v>0</v>
      </c>
      <c r="AP39" s="67"/>
      <c r="AR39" s="66"/>
      <c r="AS39" s="66"/>
      <c r="AT39" s="67"/>
      <c r="AU39" s="67"/>
      <c r="AV39" s="67"/>
      <c r="AW39" s="67"/>
      <c r="AX39" s="67">
        <f t="shared" si="4"/>
        <v>0</v>
      </c>
      <c r="AY39" s="67"/>
    </row>
    <row r="40" spans="5:51" ht="19.05" customHeight="1">
      <c r="E40" s="66"/>
      <c r="F40" s="66"/>
      <c r="G40" s="67"/>
      <c r="H40" s="67"/>
      <c r="I40" s="67"/>
      <c r="J40" s="67"/>
      <c r="K40" s="67"/>
      <c r="L40" s="67">
        <f t="shared" si="0"/>
        <v>0</v>
      </c>
      <c r="M40" s="67"/>
      <c r="N40" s="55"/>
      <c r="O40" s="66"/>
      <c r="P40" s="66"/>
      <c r="Q40" s="67"/>
      <c r="R40" s="67"/>
      <c r="S40" s="67"/>
      <c r="T40" s="67"/>
      <c r="U40" s="67"/>
      <c r="V40" s="67">
        <f t="shared" si="1"/>
        <v>0</v>
      </c>
      <c r="W40" s="67"/>
      <c r="X40" s="55"/>
      <c r="Y40" s="66"/>
      <c r="Z40" s="66"/>
      <c r="AA40" s="67"/>
      <c r="AB40" s="67"/>
      <c r="AC40" s="67"/>
      <c r="AD40" s="67"/>
      <c r="AE40" s="67"/>
      <c r="AF40" s="67">
        <f t="shared" si="2"/>
        <v>0</v>
      </c>
      <c r="AG40" s="67"/>
      <c r="AI40" s="66"/>
      <c r="AJ40" s="66"/>
      <c r="AK40" s="67"/>
      <c r="AL40" s="67"/>
      <c r="AM40" s="67"/>
      <c r="AN40" s="67"/>
      <c r="AO40" s="67">
        <f t="shared" si="3"/>
        <v>0</v>
      </c>
      <c r="AP40" s="67"/>
      <c r="AR40" s="66"/>
      <c r="AS40" s="66"/>
      <c r="AT40" s="67"/>
      <c r="AU40" s="67"/>
      <c r="AV40" s="67"/>
      <c r="AW40" s="67"/>
      <c r="AX40" s="67">
        <f t="shared" si="4"/>
        <v>0</v>
      </c>
      <c r="AY40" s="67"/>
    </row>
    <row r="41" spans="5:51" ht="19.05" customHeight="1">
      <c r="E41" s="66"/>
      <c r="F41" s="66"/>
      <c r="G41" s="67"/>
      <c r="H41" s="67"/>
      <c r="I41" s="67"/>
      <c r="J41" s="67"/>
      <c r="K41" s="67"/>
      <c r="L41" s="67">
        <f t="shared" si="0"/>
        <v>0</v>
      </c>
      <c r="M41" s="67"/>
      <c r="N41" s="55"/>
      <c r="O41" s="66"/>
      <c r="P41" s="66"/>
      <c r="Q41" s="67"/>
      <c r="R41" s="67"/>
      <c r="S41" s="67"/>
      <c r="T41" s="67"/>
      <c r="U41" s="67"/>
      <c r="V41" s="67">
        <f t="shared" si="1"/>
        <v>0</v>
      </c>
      <c r="W41" s="67"/>
      <c r="X41" s="55"/>
      <c r="Y41" s="66"/>
      <c r="Z41" s="66"/>
      <c r="AA41" s="67"/>
      <c r="AB41" s="67"/>
      <c r="AC41" s="67"/>
      <c r="AD41" s="67"/>
      <c r="AE41" s="67"/>
      <c r="AF41" s="67">
        <f t="shared" si="2"/>
        <v>0</v>
      </c>
      <c r="AG41" s="67"/>
      <c r="AI41" s="66"/>
      <c r="AJ41" s="66"/>
      <c r="AK41" s="67"/>
      <c r="AL41" s="67"/>
      <c r="AM41" s="67"/>
      <c r="AN41" s="67"/>
      <c r="AO41" s="67">
        <f t="shared" si="3"/>
        <v>0</v>
      </c>
      <c r="AP41" s="67"/>
      <c r="AR41" s="66"/>
      <c r="AS41" s="66"/>
      <c r="AT41" s="67"/>
      <c r="AU41" s="67"/>
      <c r="AV41" s="67"/>
      <c r="AW41" s="67"/>
      <c r="AX41" s="67">
        <f t="shared" si="4"/>
        <v>0</v>
      </c>
      <c r="AY41" s="67"/>
    </row>
    <row r="42" spans="5:51" ht="19.05" customHeight="1">
      <c r="E42" s="66"/>
      <c r="F42" s="66"/>
      <c r="G42" s="67"/>
      <c r="H42" s="67"/>
      <c r="I42" s="67"/>
      <c r="J42" s="67"/>
      <c r="K42" s="67"/>
      <c r="L42" s="67">
        <f t="shared" si="0"/>
        <v>0</v>
      </c>
      <c r="M42" s="67"/>
      <c r="N42" s="55"/>
      <c r="O42" s="66"/>
      <c r="P42" s="66"/>
      <c r="Q42" s="67"/>
      <c r="R42" s="67"/>
      <c r="S42" s="67"/>
      <c r="T42" s="67"/>
      <c r="U42" s="67"/>
      <c r="V42" s="67">
        <f t="shared" si="1"/>
        <v>0</v>
      </c>
      <c r="W42" s="67"/>
      <c r="X42" s="55"/>
      <c r="Y42" s="66"/>
      <c r="Z42" s="66"/>
      <c r="AA42" s="67"/>
      <c r="AB42" s="67"/>
      <c r="AC42" s="67"/>
      <c r="AD42" s="67"/>
      <c r="AE42" s="67"/>
      <c r="AF42" s="67">
        <f t="shared" si="2"/>
        <v>0</v>
      </c>
      <c r="AG42" s="67"/>
      <c r="AI42" s="66"/>
      <c r="AJ42" s="66"/>
      <c r="AK42" s="67"/>
      <c r="AL42" s="67"/>
      <c r="AM42" s="67"/>
      <c r="AN42" s="67"/>
      <c r="AO42" s="67">
        <f t="shared" si="3"/>
        <v>0</v>
      </c>
      <c r="AP42" s="67"/>
      <c r="AR42" s="66"/>
      <c r="AS42" s="66"/>
      <c r="AT42" s="67"/>
      <c r="AU42" s="67"/>
      <c r="AV42" s="67"/>
      <c r="AW42" s="67"/>
      <c r="AX42" s="67">
        <f t="shared" si="4"/>
        <v>0</v>
      </c>
      <c r="AY42" s="67"/>
    </row>
    <row r="43" spans="5:51" ht="19.05" customHeight="1">
      <c r="E43" s="66"/>
      <c r="F43" s="66"/>
      <c r="G43" s="67"/>
      <c r="H43" s="67"/>
      <c r="I43" s="67"/>
      <c r="J43" s="67"/>
      <c r="K43" s="67"/>
      <c r="L43" s="67">
        <f t="shared" si="0"/>
        <v>0</v>
      </c>
      <c r="M43" s="67"/>
      <c r="N43" s="55"/>
      <c r="O43" s="66"/>
      <c r="P43" s="66"/>
      <c r="Q43" s="67"/>
      <c r="R43" s="67"/>
      <c r="S43" s="67"/>
      <c r="T43" s="67"/>
      <c r="U43" s="67"/>
      <c r="V43" s="67">
        <f t="shared" si="1"/>
        <v>0</v>
      </c>
      <c r="W43" s="67"/>
      <c r="X43" s="55"/>
      <c r="Y43" s="66"/>
      <c r="Z43" s="66"/>
      <c r="AA43" s="67"/>
      <c r="AB43" s="67"/>
      <c r="AC43" s="67"/>
      <c r="AD43" s="67"/>
      <c r="AE43" s="67"/>
      <c r="AF43" s="67">
        <f t="shared" si="2"/>
        <v>0</v>
      </c>
      <c r="AG43" s="67"/>
      <c r="AI43" s="66"/>
      <c r="AJ43" s="66"/>
      <c r="AK43" s="67"/>
      <c r="AL43" s="67"/>
      <c r="AM43" s="67"/>
      <c r="AN43" s="67"/>
      <c r="AO43" s="67">
        <f t="shared" si="3"/>
        <v>0</v>
      </c>
      <c r="AP43" s="67"/>
      <c r="AR43" s="66"/>
      <c r="AS43" s="66"/>
      <c r="AT43" s="67"/>
      <c r="AU43" s="67"/>
      <c r="AV43" s="67"/>
      <c r="AW43" s="67"/>
      <c r="AX43" s="67">
        <f t="shared" si="4"/>
        <v>0</v>
      </c>
      <c r="AY43" s="67"/>
    </row>
    <row r="44" spans="5:51" ht="19.05" customHeight="1">
      <c r="E44" s="66"/>
      <c r="F44" s="68"/>
      <c r="G44" s="69"/>
      <c r="H44" s="69"/>
      <c r="I44" s="69"/>
      <c r="J44" s="69"/>
      <c r="K44" s="69"/>
      <c r="L44" s="67">
        <f t="shared" si="0"/>
        <v>0</v>
      </c>
      <c r="M44" s="69"/>
      <c r="N44" s="55"/>
      <c r="O44" s="66"/>
      <c r="P44" s="68"/>
      <c r="Q44" s="69"/>
      <c r="R44" s="69"/>
      <c r="S44" s="69"/>
      <c r="T44" s="69"/>
      <c r="U44" s="69"/>
      <c r="V44" s="67">
        <f t="shared" si="1"/>
        <v>0</v>
      </c>
      <c r="W44" s="69"/>
      <c r="X44" s="55"/>
      <c r="Y44" s="66"/>
      <c r="Z44" s="68"/>
      <c r="AA44" s="69"/>
      <c r="AB44" s="69"/>
      <c r="AC44" s="69"/>
      <c r="AD44" s="69"/>
      <c r="AE44" s="69"/>
      <c r="AF44" s="67">
        <f t="shared" si="2"/>
        <v>0</v>
      </c>
      <c r="AG44" s="69"/>
      <c r="AI44" s="66"/>
      <c r="AJ44" s="68"/>
      <c r="AK44" s="69"/>
      <c r="AL44" s="69"/>
      <c r="AM44" s="69"/>
      <c r="AN44" s="69"/>
      <c r="AO44" s="67">
        <f t="shared" si="3"/>
        <v>0</v>
      </c>
      <c r="AP44" s="69"/>
      <c r="AR44" s="66"/>
      <c r="AS44" s="68"/>
      <c r="AT44" s="69"/>
      <c r="AU44" s="69"/>
      <c r="AV44" s="69"/>
      <c r="AW44" s="69"/>
      <c r="AX44" s="67">
        <f t="shared" si="4"/>
        <v>0</v>
      </c>
      <c r="AY44" s="69"/>
    </row>
    <row r="45" spans="5:51" ht="19.05" customHeight="1">
      <c r="E45" s="66"/>
      <c r="F45" s="70"/>
      <c r="G45" s="70"/>
      <c r="H45" s="70"/>
      <c r="I45" s="70"/>
      <c r="J45" s="70"/>
      <c r="K45" s="70"/>
      <c r="L45" s="67">
        <f t="shared" si="0"/>
        <v>0</v>
      </c>
      <c r="M45" s="70"/>
      <c r="N45" s="55"/>
      <c r="O45" s="66"/>
      <c r="P45" s="70"/>
      <c r="Q45" s="70"/>
      <c r="R45" s="70"/>
      <c r="S45" s="70"/>
      <c r="T45" s="70"/>
      <c r="U45" s="70"/>
      <c r="V45" s="67">
        <f t="shared" si="1"/>
        <v>0</v>
      </c>
      <c r="W45" s="70"/>
      <c r="X45" s="55"/>
      <c r="Y45" s="66"/>
      <c r="Z45" s="70"/>
      <c r="AA45" s="70"/>
      <c r="AB45" s="70"/>
      <c r="AC45" s="70"/>
      <c r="AD45" s="70"/>
      <c r="AE45" s="70"/>
      <c r="AF45" s="67">
        <f t="shared" si="2"/>
        <v>0</v>
      </c>
      <c r="AG45" s="70"/>
      <c r="AI45" s="66"/>
      <c r="AJ45" s="70"/>
      <c r="AK45" s="70"/>
      <c r="AL45" s="70"/>
      <c r="AM45" s="70"/>
      <c r="AN45" s="70"/>
      <c r="AO45" s="67">
        <f t="shared" si="3"/>
        <v>0</v>
      </c>
      <c r="AP45" s="70"/>
      <c r="AR45" s="66"/>
      <c r="AS45" s="70"/>
      <c r="AT45" s="70"/>
      <c r="AU45" s="70"/>
      <c r="AV45" s="70"/>
      <c r="AW45" s="70"/>
      <c r="AX45" s="67">
        <f t="shared" si="4"/>
        <v>0</v>
      </c>
      <c r="AY45" s="70"/>
    </row>
    <row r="46" spans="5:51" ht="19.05" customHeight="1">
      <c r="E46" s="247" t="s">
        <v>532</v>
      </c>
      <c r="F46" s="250"/>
      <c r="G46" s="253"/>
      <c r="H46" s="251"/>
      <c r="I46" s="251"/>
      <c r="J46" s="251"/>
      <c r="K46" s="251"/>
      <c r="L46" s="67">
        <f t="shared" si="0"/>
        <v>0</v>
      </c>
      <c r="M46" s="246"/>
      <c r="N46" s="55"/>
      <c r="O46" s="247" t="s">
        <v>532</v>
      </c>
      <c r="P46" s="250"/>
      <c r="Q46" s="253"/>
      <c r="R46" s="251"/>
      <c r="S46" s="251"/>
      <c r="T46" s="251"/>
      <c r="U46" s="251"/>
      <c r="V46" s="67">
        <f t="shared" si="1"/>
        <v>0</v>
      </c>
      <c r="W46" s="246"/>
      <c r="Y46" s="247" t="s">
        <v>532</v>
      </c>
      <c r="Z46" s="250"/>
      <c r="AA46" s="253"/>
      <c r="AB46" s="251"/>
      <c r="AC46" s="251"/>
      <c r="AD46" s="251"/>
      <c r="AE46" s="251"/>
      <c r="AF46" s="67">
        <f t="shared" si="2"/>
        <v>0</v>
      </c>
      <c r="AG46" s="246"/>
      <c r="AI46" s="247" t="s">
        <v>532</v>
      </c>
      <c r="AJ46" s="250"/>
      <c r="AK46" s="253"/>
      <c r="AL46" s="251"/>
      <c r="AM46" s="251"/>
      <c r="AN46" s="251"/>
      <c r="AO46" s="67">
        <f t="shared" si="3"/>
        <v>0</v>
      </c>
      <c r="AP46" s="246"/>
      <c r="AR46" s="247" t="s">
        <v>532</v>
      </c>
      <c r="AS46" s="250"/>
      <c r="AT46" s="253"/>
      <c r="AU46" s="251"/>
      <c r="AV46" s="251"/>
      <c r="AW46" s="251"/>
      <c r="AX46" s="67">
        <f>AW46*AV46</f>
        <v>0</v>
      </c>
      <c r="AY46" s="246"/>
    </row>
    <row r="47" spans="5:51" ht="19.05" customHeight="1">
      <c r="E47" s="46"/>
      <c r="G47" s="55"/>
      <c r="H47" s="55"/>
      <c r="I47" s="55"/>
      <c r="J47" s="46"/>
      <c r="L47" s="249">
        <f>SUM(L33:L46)</f>
        <v>0</v>
      </c>
      <c r="M47" s="55"/>
      <c r="N47" s="50"/>
      <c r="O47" s="46"/>
      <c r="Q47" s="55"/>
      <c r="R47" s="55"/>
      <c r="S47" s="55"/>
      <c r="T47" s="46"/>
      <c r="V47" s="249">
        <f>SUM(V33:V46)</f>
        <v>0</v>
      </c>
      <c r="W47" s="55"/>
      <c r="Y47" s="46"/>
      <c r="AA47" s="55"/>
      <c r="AB47" s="55"/>
      <c r="AC47" s="55"/>
      <c r="AD47" s="46"/>
      <c r="AF47" s="249">
        <f>SUM(AF33:AF46)</f>
        <v>0</v>
      </c>
      <c r="AG47" s="55"/>
      <c r="AI47" s="46"/>
      <c r="AK47" s="55"/>
      <c r="AL47" s="55"/>
      <c r="AM47" s="55"/>
      <c r="AN47" s="46"/>
      <c r="AO47" s="249">
        <f>SUM(AO33:AO46)</f>
        <v>0</v>
      </c>
      <c r="AQ47" s="55"/>
      <c r="AR47" s="46"/>
      <c r="AT47" s="55"/>
      <c r="AU47" s="55"/>
      <c r="AV47" s="55"/>
      <c r="AW47" s="46"/>
      <c r="AX47" s="249">
        <f>SUM(AX33:AX46)</f>
        <v>0</v>
      </c>
      <c r="AY47" s="55"/>
    </row>
    <row r="48" spans="5:51" ht="19.05" customHeight="1">
      <c r="E48" s="46"/>
      <c r="G48" s="55"/>
      <c r="H48" s="55"/>
      <c r="I48" s="55"/>
      <c r="J48" s="55"/>
      <c r="M48" s="50"/>
      <c r="N48" s="50"/>
      <c r="O48" s="50"/>
    </row>
    <row r="49" spans="5:19" ht="19.05" customHeight="1">
      <c r="E49" s="77" t="s">
        <v>43</v>
      </c>
      <c r="F49" s="71"/>
      <c r="G49" s="61"/>
      <c r="H49" s="72"/>
      <c r="I49" s="61"/>
      <c r="J49" s="61"/>
      <c r="K49" s="61"/>
      <c r="L49" s="61"/>
      <c r="M49" s="62"/>
      <c r="N49" s="61"/>
      <c r="O49" s="62"/>
      <c r="P49" s="61"/>
      <c r="Q49" s="62"/>
      <c r="R49" s="61"/>
      <c r="S49" s="62"/>
    </row>
    <row r="50" spans="5:19" ht="25.05" customHeight="1"/>
    <row r="51" spans="5:19" ht="25.05" customHeight="1"/>
    <row r="52" spans="5:19" ht="25.05" customHeight="1"/>
    <row r="53" spans="5:19" ht="25.05" customHeight="1"/>
    <row r="54" spans="5:19" ht="25.05" customHeight="1"/>
    <row r="55" spans="5:19" ht="25.05" customHeight="1"/>
    <row r="56" spans="5:19" ht="25.05" customHeight="1"/>
    <row r="57" spans="5:19" ht="25.05" customHeight="1"/>
    <row r="58" spans="5:19" ht="25.05" customHeight="1"/>
  </sheetData>
  <sheetProtection selectLockedCells="1"/>
  <dataValidations count="1">
    <dataValidation type="list" allowBlank="1" showInputMessage="1" showErrorMessage="1" sqref="E31 O31 Y31 AI31 AR31" xr:uid="{489F6FE3-B150-49AE-AC97-7B9DC2D2C1ED}">
      <formula1>$E$18:$E$27</formula1>
    </dataValidation>
  </dataValidations>
  <pageMargins left="0.7" right="0.7" top="0.75" bottom="0.75" header="0.3" footer="0.3"/>
  <pageSetup paperSize="9" orientation="portrait" horizontalDpi="0" verticalDpi="0"/>
  <headerFooter>
    <oddHeader>&amp;L&amp;"Calibri,Regular"&amp;K000000&amp;G</oddHeader>
  </headerFooter>
  <drawing r:id="rId1"/>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1A25629B-3C3F-4A92-A897-D649D371C516}">
          <x14:formula1>
            <xm:f>'Company Info'!$B$66:$B$69</xm:f>
          </x14:formula1>
          <xm:sqref>I18:I27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658B-80EE-44B8-A432-595F386F3D3E}">
  <sheetPr>
    <tabColor theme="5" tint="0.39997558519241921"/>
  </sheetPr>
  <dimension ref="A1:Q46"/>
  <sheetViews>
    <sheetView showGridLines="0" topLeftCell="A13" zoomScale="96" zoomScaleNormal="96" workbookViewId="0">
      <selection activeCell="J28" sqref="J28"/>
    </sheetView>
  </sheetViews>
  <sheetFormatPr defaultColWidth="20.796875" defaultRowHeight="15.6"/>
  <cols>
    <col min="1" max="1" width="8.59765625" style="41" customWidth="1"/>
    <col min="2" max="4" width="5.5" style="142" customWidth="1"/>
    <col min="5" max="5" width="23.796875" style="41" customWidth="1"/>
    <col min="6" max="12" width="17.69921875" style="41" customWidth="1"/>
    <col min="13" max="14" width="17.69921875" style="42" customWidth="1"/>
    <col min="15" max="15" width="17.796875" style="42" customWidth="1"/>
    <col min="16" max="16" width="17.796875" style="41" customWidth="1"/>
    <col min="17" max="16384" width="20.796875" style="41"/>
  </cols>
  <sheetData>
    <row r="1" spans="1:17" ht="19.05" customHeight="1">
      <c r="P1" s="42"/>
    </row>
    <row r="2" spans="1:17" ht="31.05" customHeight="1">
      <c r="F2" s="44" t="s">
        <v>574</v>
      </c>
      <c r="P2" s="42"/>
      <c r="Q2" s="4"/>
    </row>
    <row r="3" spans="1:17" ht="14.4" customHeight="1">
      <c r="E3" s="46"/>
      <c r="F3" s="45"/>
      <c r="I3" s="47"/>
      <c r="P3" s="42"/>
      <c r="Q3" s="4"/>
    </row>
    <row r="4" spans="1:17" s="4" customFormat="1" ht="19.05" customHeight="1">
      <c r="A4" s="3"/>
      <c r="B4" s="143"/>
      <c r="C4" s="143"/>
      <c r="D4" s="143"/>
      <c r="E4" s="139" t="s">
        <v>26</v>
      </c>
      <c r="F4" s="140" t="s">
        <v>575</v>
      </c>
      <c r="G4" s="140"/>
      <c r="H4" s="139"/>
      <c r="I4" s="139"/>
      <c r="J4" s="139"/>
      <c r="K4" s="139"/>
      <c r="L4" s="116"/>
      <c r="M4" s="125"/>
      <c r="N4" s="126"/>
      <c r="O4" s="3"/>
      <c r="P4" s="3"/>
    </row>
    <row r="5" spans="1:17" s="4" customFormat="1" ht="19.05" customHeight="1">
      <c r="A5" s="3"/>
      <c r="B5" s="143"/>
      <c r="C5" s="143"/>
      <c r="D5" s="143"/>
      <c r="E5" s="139"/>
      <c r="F5" s="140" t="s">
        <v>119</v>
      </c>
      <c r="G5" s="140"/>
      <c r="H5" s="139"/>
      <c r="I5" s="139"/>
      <c r="J5" s="139"/>
      <c r="K5" s="139"/>
      <c r="L5" s="118"/>
      <c r="M5" s="128"/>
      <c r="N5" s="129"/>
      <c r="O5" s="3"/>
      <c r="P5" s="3"/>
    </row>
    <row r="6" spans="1:17" s="4" customFormat="1" ht="19.05" customHeight="1">
      <c r="A6" s="3"/>
      <c r="B6" s="143"/>
      <c r="C6" s="143"/>
      <c r="D6" s="143"/>
      <c r="E6" s="139"/>
      <c r="F6" s="140" t="s">
        <v>120</v>
      </c>
      <c r="G6" s="140"/>
      <c r="H6" s="139"/>
      <c r="I6" s="139"/>
      <c r="J6" s="139"/>
      <c r="K6" s="139"/>
      <c r="L6" s="118"/>
      <c r="M6" s="128"/>
      <c r="N6" s="129"/>
      <c r="O6" s="3"/>
      <c r="P6" s="3"/>
    </row>
    <row r="7" spans="1:17" s="4" customFormat="1" ht="19.05" customHeight="1">
      <c r="A7" s="3"/>
      <c r="B7" s="143"/>
      <c r="C7" s="143"/>
      <c r="D7" s="143"/>
      <c r="E7" s="139"/>
      <c r="F7" s="110" t="s">
        <v>121</v>
      </c>
      <c r="G7" s="140"/>
      <c r="H7" s="139"/>
      <c r="I7" s="139"/>
      <c r="J7" s="139"/>
      <c r="K7" s="139"/>
      <c r="L7" s="118"/>
      <c r="M7" s="128"/>
      <c r="N7" s="129"/>
      <c r="O7" s="3"/>
      <c r="P7" s="3"/>
      <c r="Q7" s="1"/>
    </row>
    <row r="8" spans="1:17" s="4" customFormat="1" ht="19.05" customHeight="1">
      <c r="A8" s="3"/>
      <c r="B8" s="143"/>
      <c r="C8" s="143"/>
      <c r="D8" s="143"/>
      <c r="E8" s="139"/>
      <c r="F8" s="138" t="s">
        <v>126</v>
      </c>
      <c r="G8" s="140"/>
      <c r="H8" s="139"/>
      <c r="I8" s="139"/>
      <c r="J8" s="139"/>
      <c r="K8" s="139"/>
      <c r="L8" s="118"/>
      <c r="M8" s="128"/>
      <c r="N8" s="129"/>
      <c r="O8" s="3"/>
      <c r="P8" s="3"/>
      <c r="Q8" s="1"/>
    </row>
    <row r="9" spans="1:17" s="4" customFormat="1" ht="19.05" customHeight="1">
      <c r="A9" s="3"/>
      <c r="B9" s="143"/>
      <c r="C9" s="143"/>
      <c r="D9" s="143"/>
      <c r="E9" s="139"/>
      <c r="F9" s="140" t="s">
        <v>127</v>
      </c>
      <c r="G9" s="140"/>
      <c r="H9" s="139"/>
      <c r="I9" s="139"/>
      <c r="J9" s="139"/>
      <c r="K9" s="139"/>
      <c r="L9" s="118"/>
      <c r="M9" s="128"/>
      <c r="N9" s="129"/>
      <c r="O9" s="3"/>
      <c r="P9" s="3"/>
    </row>
    <row r="10" spans="1:17" s="4" customFormat="1" ht="19.05" customHeight="1">
      <c r="A10" s="3"/>
      <c r="B10" s="143"/>
      <c r="C10" s="143"/>
      <c r="D10" s="143"/>
      <c r="E10" s="51"/>
      <c r="F10" s="97"/>
      <c r="G10" s="117"/>
      <c r="H10" s="117"/>
      <c r="I10" s="118"/>
      <c r="J10" s="118"/>
      <c r="K10" s="118"/>
      <c r="L10" s="118"/>
      <c r="M10" s="128"/>
      <c r="N10" s="129"/>
      <c r="O10" s="3"/>
      <c r="P10" s="3"/>
      <c r="Q10" s="41"/>
    </row>
    <row r="11" spans="1:17" s="4" customFormat="1" ht="19.05" customHeight="1">
      <c r="A11" s="3"/>
      <c r="B11" s="143"/>
      <c r="C11" s="143"/>
      <c r="D11" s="143"/>
      <c r="E11" s="51"/>
      <c r="F11" s="101" t="s">
        <v>50</v>
      </c>
      <c r="G11" s="117"/>
      <c r="H11" s="117"/>
      <c r="I11" s="118"/>
      <c r="J11" s="118"/>
      <c r="K11" s="118"/>
      <c r="L11" s="118"/>
      <c r="M11" s="128"/>
      <c r="N11" s="129"/>
      <c r="O11" s="3"/>
      <c r="P11" s="3"/>
      <c r="Q11" s="41"/>
    </row>
    <row r="12" spans="1:17" ht="14.4" customHeight="1">
      <c r="E12" s="46"/>
      <c r="F12" s="45"/>
      <c r="I12" s="47"/>
      <c r="P12" s="42"/>
    </row>
    <row r="13" spans="1:17" ht="14.4" customHeight="1">
      <c r="E13" s="46" t="s">
        <v>44</v>
      </c>
      <c r="F13" s="78" t="str">
        <f>'Company Info'!D33</f>
        <v>&lt;please enter&gt;</v>
      </c>
      <c r="G13" s="41" t="s">
        <v>45</v>
      </c>
      <c r="H13" s="79" t="str">
        <f>'Company Info'!D34</f>
        <v>&lt;please enter&gt;</v>
      </c>
      <c r="I13" s="47"/>
      <c r="P13" s="42"/>
      <c r="Q13" s="65"/>
    </row>
    <row r="14" spans="1:17" ht="33" customHeight="1">
      <c r="B14" s="144" t="s">
        <v>115</v>
      </c>
      <c r="C14" s="144" t="s">
        <v>117</v>
      </c>
      <c r="D14" s="144" t="s">
        <v>116</v>
      </c>
      <c r="E14" s="73" t="s">
        <v>30</v>
      </c>
      <c r="F14" s="73" t="s">
        <v>95</v>
      </c>
      <c r="G14" s="73" t="s">
        <v>27</v>
      </c>
      <c r="H14" s="73" t="s">
        <v>35</v>
      </c>
      <c r="I14" s="73" t="s">
        <v>31</v>
      </c>
      <c r="J14" s="73" t="s">
        <v>46</v>
      </c>
      <c r="L14" s="42"/>
      <c r="P14" s="42"/>
    </row>
    <row r="15" spans="1:17" ht="19.8" customHeight="1">
      <c r="B15" s="145">
        <v>3</v>
      </c>
      <c r="C15" s="145">
        <v>5</v>
      </c>
      <c r="D15" s="145">
        <v>4</v>
      </c>
      <c r="E15" s="108" t="s">
        <v>504</v>
      </c>
      <c r="F15" s="66" t="s">
        <v>125</v>
      </c>
      <c r="G15" s="66"/>
      <c r="H15" s="232"/>
      <c r="I15" s="232" t="s">
        <v>20</v>
      </c>
      <c r="J15" s="232"/>
      <c r="L15" s="42"/>
      <c r="P15" s="42"/>
    </row>
    <row r="16" spans="1:17" ht="19.8" customHeight="1">
      <c r="B16" s="145">
        <v>3</v>
      </c>
      <c r="C16" s="145">
        <v>5</v>
      </c>
      <c r="D16" s="145">
        <v>4</v>
      </c>
      <c r="E16" s="108" t="s">
        <v>504</v>
      </c>
      <c r="F16" s="66" t="s">
        <v>571</v>
      </c>
      <c r="G16" s="66"/>
      <c r="H16" s="232"/>
      <c r="I16" s="232" t="s">
        <v>20</v>
      </c>
      <c r="J16" s="232"/>
      <c r="L16" s="42"/>
      <c r="P16" s="42"/>
    </row>
    <row r="17" spans="2:17" ht="19.05" customHeight="1">
      <c r="E17" s="54"/>
      <c r="G17" s="55"/>
      <c r="H17" s="55"/>
      <c r="I17" s="55"/>
      <c r="J17" s="55"/>
      <c r="M17" s="50"/>
      <c r="N17" s="50"/>
      <c r="P17" s="42"/>
    </row>
    <row r="18" spans="2:17" ht="25.05" customHeight="1">
      <c r="E18" s="233" t="s">
        <v>523</v>
      </c>
      <c r="F18" s="56" t="s">
        <v>527</v>
      </c>
      <c r="G18" s="56" t="s">
        <v>524</v>
      </c>
      <c r="H18" s="56" t="s">
        <v>525</v>
      </c>
      <c r="I18" s="41" t="s">
        <v>528</v>
      </c>
    </row>
    <row r="19" spans="2:17" ht="25.05" customHeight="1">
      <c r="E19" s="56" t="s">
        <v>526</v>
      </c>
      <c r="F19" s="70"/>
      <c r="G19" s="70">
        <f>F19*200</f>
        <v>0</v>
      </c>
      <c r="H19" s="235" t="s">
        <v>530</v>
      </c>
      <c r="I19" s="234" t="s">
        <v>529</v>
      </c>
    </row>
    <row r="20" spans="2:17" ht="19.05" customHeight="1">
      <c r="E20" s="74" t="s">
        <v>42</v>
      </c>
      <c r="F20" s="57"/>
      <c r="G20" s="58"/>
      <c r="H20" s="59"/>
      <c r="I20" s="58"/>
      <c r="J20" s="58"/>
      <c r="K20" s="58"/>
      <c r="L20" s="58"/>
      <c r="M20" s="60"/>
      <c r="N20" s="61"/>
      <c r="O20" s="62"/>
      <c r="P20" s="61"/>
    </row>
    <row r="21" spans="2:17" ht="19.05" customHeight="1">
      <c r="E21" s="54"/>
      <c r="G21" s="55"/>
      <c r="H21" s="55"/>
      <c r="I21" s="55"/>
      <c r="J21" s="55"/>
      <c r="M21" s="50"/>
      <c r="N21" s="50"/>
      <c r="O21" s="50"/>
    </row>
    <row r="22" spans="2:17" ht="19.05" customHeight="1">
      <c r="E22" s="76" t="s">
        <v>20</v>
      </c>
      <c r="G22" s="55"/>
      <c r="H22" s="55"/>
      <c r="I22" s="55"/>
      <c r="L22" s="76" t="s">
        <v>20</v>
      </c>
      <c r="M22" s="41"/>
      <c r="N22" s="55"/>
      <c r="O22" s="55"/>
      <c r="P22" s="55"/>
    </row>
    <row r="23" spans="2:17" s="65" customFormat="1" ht="45" customHeight="1">
      <c r="B23" s="146"/>
      <c r="C23" s="146"/>
      <c r="D23" s="146"/>
      <c r="E23" s="63" t="s">
        <v>38</v>
      </c>
      <c r="F23" s="75" t="s">
        <v>41</v>
      </c>
      <c r="G23" s="64" t="s">
        <v>39</v>
      </c>
      <c r="H23" s="75" t="s">
        <v>84</v>
      </c>
      <c r="I23" s="55"/>
      <c r="J23" s="55"/>
      <c r="L23" s="63" t="s">
        <v>38</v>
      </c>
      <c r="M23" s="75" t="s">
        <v>41</v>
      </c>
      <c r="N23" s="64" t="s">
        <v>39</v>
      </c>
      <c r="O23" s="75" t="s">
        <v>84</v>
      </c>
      <c r="P23" s="55"/>
      <c r="Q23" s="41"/>
    </row>
    <row r="24" spans="2:17" ht="19.05" customHeight="1">
      <c r="E24" s="66"/>
      <c r="F24" s="66"/>
      <c r="G24" s="67"/>
      <c r="H24" s="67"/>
      <c r="I24" s="55"/>
      <c r="J24" s="55"/>
      <c r="L24" s="66"/>
      <c r="M24" s="66"/>
      <c r="N24" s="67"/>
      <c r="O24" s="67"/>
      <c r="P24" s="55"/>
    </row>
    <row r="25" spans="2:17" ht="19.05" customHeight="1">
      <c r="E25" s="66"/>
      <c r="F25" s="66"/>
      <c r="G25" s="67"/>
      <c r="H25" s="67"/>
      <c r="I25" s="55"/>
      <c r="J25" s="55"/>
      <c r="L25" s="66"/>
      <c r="M25" s="66"/>
      <c r="N25" s="67"/>
      <c r="O25" s="67"/>
      <c r="P25" s="55"/>
    </row>
    <row r="26" spans="2:17" ht="19.05" customHeight="1">
      <c r="E26" s="66"/>
      <c r="F26" s="66"/>
      <c r="G26" s="67"/>
      <c r="H26" s="67"/>
      <c r="I26" s="55"/>
      <c r="J26" s="55"/>
      <c r="L26" s="66"/>
      <c r="M26" s="66"/>
      <c r="N26" s="67"/>
      <c r="O26" s="67"/>
      <c r="P26" s="55"/>
    </row>
    <row r="27" spans="2:17" ht="19.05" customHeight="1">
      <c r="E27" s="66"/>
      <c r="F27" s="66"/>
      <c r="G27" s="67"/>
      <c r="H27" s="67"/>
      <c r="I27" s="55"/>
      <c r="J27" s="55"/>
      <c r="L27" s="66"/>
      <c r="M27" s="66"/>
      <c r="N27" s="67"/>
      <c r="O27" s="67"/>
      <c r="P27" s="55"/>
    </row>
    <row r="28" spans="2:17" ht="19.05" customHeight="1">
      <c r="E28" s="66"/>
      <c r="F28" s="66"/>
      <c r="G28" s="67"/>
      <c r="H28" s="67"/>
      <c r="I28" s="55"/>
      <c r="J28" s="55"/>
      <c r="L28" s="66"/>
      <c r="M28" s="66"/>
      <c r="N28" s="67"/>
      <c r="O28" s="67"/>
      <c r="P28" s="55"/>
    </row>
    <row r="29" spans="2:17" ht="19.05" customHeight="1">
      <c r="E29" s="66"/>
      <c r="F29" s="66"/>
      <c r="G29" s="67"/>
      <c r="H29" s="67"/>
      <c r="I29" s="55"/>
      <c r="J29" s="55"/>
      <c r="L29" s="66"/>
      <c r="M29" s="66"/>
      <c r="N29" s="67"/>
      <c r="O29" s="67"/>
      <c r="P29" s="55"/>
    </row>
    <row r="30" spans="2:17" ht="19.05" customHeight="1">
      <c r="E30" s="66"/>
      <c r="F30" s="66"/>
      <c r="G30" s="67"/>
      <c r="H30" s="67"/>
      <c r="I30" s="55"/>
      <c r="J30" s="55"/>
      <c r="L30" s="66"/>
      <c r="M30" s="66"/>
      <c r="N30" s="67"/>
      <c r="O30" s="67"/>
      <c r="P30" s="55"/>
    </row>
    <row r="31" spans="2:17" ht="19.05" customHeight="1">
      <c r="E31" s="66"/>
      <c r="F31" s="66"/>
      <c r="G31" s="67"/>
      <c r="H31" s="67"/>
      <c r="I31" s="55"/>
      <c r="J31" s="55"/>
      <c r="L31" s="66"/>
      <c r="M31" s="66"/>
      <c r="N31" s="67"/>
      <c r="O31" s="67"/>
      <c r="P31" s="55"/>
    </row>
    <row r="32" spans="2:17" ht="19.05" customHeight="1">
      <c r="E32" s="66"/>
      <c r="F32" s="66"/>
      <c r="G32" s="67"/>
      <c r="H32" s="67"/>
      <c r="I32" s="55"/>
      <c r="J32" s="55"/>
      <c r="L32" s="66"/>
      <c r="M32" s="66"/>
      <c r="N32" s="67"/>
      <c r="O32" s="67"/>
      <c r="P32" s="55"/>
    </row>
    <row r="33" spans="2:17" ht="19.05" customHeight="1">
      <c r="E33" s="66"/>
      <c r="F33" s="66"/>
      <c r="G33" s="67"/>
      <c r="H33" s="67"/>
      <c r="I33" s="55"/>
      <c r="J33" s="55"/>
      <c r="L33" s="66"/>
      <c r="M33" s="66"/>
      <c r="N33" s="67"/>
      <c r="O33" s="67"/>
      <c r="P33" s="55"/>
    </row>
    <row r="34" spans="2:17" ht="19.05" customHeight="1">
      <c r="E34" s="66"/>
      <c r="F34" s="66"/>
      <c r="G34" s="67"/>
      <c r="H34" s="67"/>
      <c r="I34" s="55"/>
      <c r="J34" s="55"/>
      <c r="L34" s="66"/>
      <c r="M34" s="66"/>
      <c r="N34" s="67"/>
      <c r="O34" s="67"/>
      <c r="P34" s="55"/>
    </row>
    <row r="35" spans="2:17" ht="19.05" customHeight="1">
      <c r="E35" s="66"/>
      <c r="F35" s="68"/>
      <c r="G35" s="69"/>
      <c r="H35" s="69"/>
      <c r="I35" s="55"/>
      <c r="J35" s="55"/>
      <c r="L35" s="66"/>
      <c r="M35" s="68"/>
      <c r="N35" s="69"/>
      <c r="O35" s="69"/>
      <c r="P35" s="55"/>
    </row>
    <row r="36" spans="2:17" ht="19.05" customHeight="1">
      <c r="E36" s="66"/>
      <c r="F36" s="70"/>
      <c r="G36" s="70"/>
      <c r="H36" s="70"/>
      <c r="I36" s="55"/>
      <c r="J36" s="55"/>
      <c r="L36" s="66"/>
      <c r="M36" s="70"/>
      <c r="N36" s="70"/>
      <c r="O36" s="70"/>
      <c r="P36" s="55"/>
    </row>
    <row r="37" spans="2:17" ht="19.05" customHeight="1">
      <c r="B37" s="41"/>
      <c r="C37" s="41"/>
      <c r="D37" s="41"/>
      <c r="E37" s="247" t="s">
        <v>532</v>
      </c>
      <c r="F37" s="250"/>
      <c r="G37" s="253"/>
      <c r="H37" s="251"/>
      <c r="I37" s="55"/>
      <c r="J37" s="55"/>
      <c r="L37" s="247" t="s">
        <v>532</v>
      </c>
      <c r="M37" s="246"/>
      <c r="N37" s="246"/>
      <c r="O37" s="247" t="s">
        <v>532</v>
      </c>
      <c r="P37" s="246"/>
      <c r="Q37" s="246"/>
    </row>
    <row r="38" spans="2:17" ht="19.05" customHeight="1">
      <c r="B38" s="41"/>
      <c r="C38" s="41"/>
      <c r="D38" s="41"/>
      <c r="E38" s="46"/>
      <c r="G38" s="249">
        <f>SUM(G24:G37)</f>
        <v>0</v>
      </c>
      <c r="H38" s="55"/>
      <c r="I38" s="55"/>
      <c r="J38" s="55"/>
      <c r="L38" s="46"/>
      <c r="M38" s="41"/>
      <c r="N38" s="249">
        <f>SUM(N24:N37)</f>
        <v>0</v>
      </c>
      <c r="O38" s="46" t="s">
        <v>532</v>
      </c>
      <c r="Q38" s="55"/>
    </row>
    <row r="39" spans="2:17" ht="19.05" customHeight="1">
      <c r="E39" s="46"/>
      <c r="G39" s="55"/>
      <c r="H39" s="55"/>
      <c r="I39" s="55"/>
      <c r="J39" s="55"/>
      <c r="M39" s="50"/>
      <c r="N39" s="50"/>
      <c r="O39" s="50"/>
    </row>
    <row r="40" spans="2:17" ht="25.05" customHeight="1"/>
    <row r="41" spans="2:17" ht="25.05" customHeight="1"/>
    <row r="42" spans="2:17" ht="19.05" customHeight="1">
      <c r="E42" s="77" t="s">
        <v>43</v>
      </c>
      <c r="F42" s="71"/>
      <c r="G42" s="61"/>
      <c r="H42" s="72"/>
      <c r="I42" s="61"/>
      <c r="J42" s="61"/>
      <c r="K42" s="61"/>
      <c r="L42" s="61"/>
      <c r="M42" s="62"/>
      <c r="N42" s="61"/>
      <c r="O42" s="62"/>
      <c r="P42" s="61"/>
    </row>
    <row r="43" spans="2:17" ht="25.05" customHeight="1"/>
    <row r="44" spans="2:17" ht="25.05" customHeight="1"/>
    <row r="45" spans="2:17" ht="25.05" customHeight="1"/>
    <row r="46" spans="2:17" ht="25.05" customHeight="1"/>
  </sheetData>
  <sheetProtection selectLockedCells="1"/>
  <dataValidations count="1">
    <dataValidation type="list" allowBlank="1" showInputMessage="1" showErrorMessage="1" sqref="E22 L22" xr:uid="{B1160A28-4B37-49B8-BEC5-D4136B4A7A5C}">
      <formula1>$E$15:$E$16</formula1>
    </dataValidation>
  </dataValidations>
  <hyperlinks>
    <hyperlink ref="I19" r:id="rId1" display="https://legislation.govt.nz/regulation/public/2009/0144/latest/DLM2055659.html?search=qs_act%40bill%40regulation%40deemedreg_waste+minimisation_resel_25_h&amp;p=1%22+HYPERLINK+%22https%3a%2f%2fwww.legislation.govt.nz%2fregulation%2fpublic%2f2021%2f0068%2flatest%2fLMS474556.html%22+%5cl+%22LMS474591" xr:uid="{03735470-04BF-4BDC-8ED6-06B0EB28087A}"/>
  </hyperlinks>
  <pageMargins left="0.7" right="0.7" top="0.75" bottom="0.75" header="0.3" footer="0.3"/>
  <pageSetup paperSize="9" orientation="portrait" r:id="rId2"/>
  <headerFooter>
    <oddHeader>&amp;L&amp;"Calibri,Regular"&amp;K000000&amp;G</oddHeader>
  </headerFooter>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FB944F7E-033E-4688-A6D7-F6EDD238D80D}">
          <x14:formula1>
            <xm:f>'Company Info'!$B$66:$B$69</xm:f>
          </x14:formula1>
          <xm:sqref>I15:I16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Ekos Verification (internal use</vt:lpstr>
      <vt:lpstr>Instructions</vt:lpstr>
      <vt:lpstr>Company Info</vt:lpstr>
      <vt:lpstr>Stationary Combustion</vt:lpstr>
      <vt:lpstr>Mobile Combustion</vt:lpstr>
      <vt:lpstr>Electricity</vt:lpstr>
      <vt:lpstr>Freight &amp; Distribution</vt:lpstr>
      <vt:lpstr>Business Travel &amp; Staff Commute</vt:lpstr>
      <vt:lpstr>Waste &amp; wastewater</vt:lpstr>
      <vt:lpstr>Flights NZ</vt:lpstr>
      <vt:lpstr>Flights Int</vt:lpstr>
      <vt:lpstr>'Ekos Verification (internal use'!Print_Area</vt:lpstr>
      <vt:lpstr>'Ekos Verification (internal use'!Print_Titles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maych</dc:creator>
  <cp:lastModifiedBy>maych</cp:lastModifiedBy>
  <dcterms:created xsi:type="dcterms:W3CDTF">2021-08-24T00:33:59Z</dcterms:created>
  <dcterms:modified xsi:type="dcterms:W3CDTF">2022-02-24T01:42:47Z</dcterms:modified>
</cp:coreProperties>
</file>